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RevisedMonthly Portfolio_Aug_26 (1)\RevisedMonthly Portfolio_Aug_26\Monthly Portfolio (2)\"/>
    </mc:Choice>
  </mc:AlternateContent>
  <xr:revisionPtr revIDLastSave="0" documentId="13_ncr:1_{307B30A5-F52F-471E-99EA-6779F298A1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ARBI" sheetId="1" r:id="rId1"/>
  </sheets>
  <definedNames>
    <definedName name="_xlnm._FilterDatabase" localSheetId="0" hidden="1">ZARBI!$A$7:$AC$816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ZARBI!$C$6:$C$35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ZARBI!$D$35</definedName>
    <definedName name="XDO_?FINAL_ISIN?53?">#REF!</definedName>
    <definedName name="XDO_?FINAL_ISIN?54?" localSheetId="0">ZARBI!$D$35:$D$70</definedName>
    <definedName name="XDO_?FINAL_ISIN?54?">#REF!</definedName>
    <definedName name="XDO_?FINAL_ISIN?55?" localSheetId="0">ZARBI!$D$35:$D$73</definedName>
    <definedName name="XDO_?FINAL_ISIN?55?">#REF!</definedName>
    <definedName name="XDO_?FINAL_ISIN?56?" localSheetId="0">ZARBI!$D$35:$D$77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ZARBI!$G$35</definedName>
    <definedName name="XDO_?FINAL_MV?53?">#REF!</definedName>
    <definedName name="XDO_?FINAL_MV?54?" localSheetId="0">ZARBI!$G$35:$G$70</definedName>
    <definedName name="XDO_?FINAL_MV?54?">#REF!</definedName>
    <definedName name="XDO_?FINAL_MV?55?" localSheetId="0">ZARBI!$G$35:$G$73</definedName>
    <definedName name="XDO_?FINAL_MV?55?">#REF!</definedName>
    <definedName name="XDO_?FINAL_MV?56?" localSheetId="0">ZARBI!$G$35:$G$77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ZARBI!$C$35</definedName>
    <definedName name="XDO_?FINAL_NAME?53?">#REF!</definedName>
    <definedName name="XDO_?FINAL_NAME?54?" localSheetId="0">ZARBI!$C$35:$C$70</definedName>
    <definedName name="XDO_?FINAL_NAME?54?">#REF!</definedName>
    <definedName name="XDO_?FINAL_NAME?55?" localSheetId="0">ZARBI!$C$35:$C$73</definedName>
    <definedName name="XDO_?FINAL_NAME?55?">#REF!</definedName>
    <definedName name="XDO_?FINAL_NAME?56?" localSheetId="0">ZARBI!$C$35:$C$77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ZARBI!$H$35</definedName>
    <definedName name="XDO_?FINAL_PER_NET?53?">#REF!</definedName>
    <definedName name="XDO_?FINAL_PER_NET?54?" localSheetId="0">ZARBI!$H$35:$H$70</definedName>
    <definedName name="XDO_?FINAL_PER_NET?54?">#REF!</definedName>
    <definedName name="XDO_?FINAL_PER_NET?55?" localSheetId="0">ZARBI!$H$35:$H$73</definedName>
    <definedName name="XDO_?FINAL_PER_NET?55?">#REF!</definedName>
    <definedName name="XDO_?FINAL_PER_NET?56?" localSheetId="0">ZARBI!$H$35:$H$77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ZARBI!$F$35</definedName>
    <definedName name="XDO_?FINAL_QUANTITE?53?">#REF!</definedName>
    <definedName name="XDO_?FINAL_QUANTITE?54?" localSheetId="0">ZARBI!$F$35:$F$70</definedName>
    <definedName name="XDO_?FINAL_QUANTITE?54?">#REF!</definedName>
    <definedName name="XDO_?FINAL_QUANTITE?55?" localSheetId="0">ZARBI!$F$35:$F$73</definedName>
    <definedName name="XDO_?FINAL_QUANTITE?55?">#REF!</definedName>
    <definedName name="XDO_?FINAL_QUANTITE?56?" localSheetId="0">ZARBI!$F$35:$F$77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ZARBI!$J$35</definedName>
    <definedName name="XDO_?IND_02?53?">#REF!</definedName>
    <definedName name="XDO_?IND_02?54?" localSheetId="0">ZARBI!$J$35:$J$70</definedName>
    <definedName name="XDO_?IND_02?54?">#REF!</definedName>
    <definedName name="XDO_?IND_02?55?" localSheetId="0">ZARBI!$J$35:$J$72</definedName>
    <definedName name="XDO_?IND_02?55?">#REF!</definedName>
    <definedName name="XDO_?IND_02?56?" localSheetId="0">ZARBI!$J$35:$J$76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ZARBI!$C$1:$C$35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ZARBI!$B$35</definedName>
    <definedName name="XDO_?NOVAL?53?">#REF!</definedName>
    <definedName name="XDO_?NOVAL?54?" localSheetId="0">ZARBI!$B$35:$B$70</definedName>
    <definedName name="XDO_?NOVAL?54?">#REF!</definedName>
    <definedName name="XDO_?NOVAL?55?" localSheetId="0">ZARBI!$B$35:$B$72</definedName>
    <definedName name="XDO_?NOVAL?55?">#REF!</definedName>
    <definedName name="XDO_?NOVAL?56?" localSheetId="0">ZARBI!$B$35:$B$76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ZARBI!$D$1:$D$35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ZARBI!$E$35</definedName>
    <definedName name="XDO_?RATING?53?">#REF!</definedName>
    <definedName name="XDO_?RATING?54?" localSheetId="0">ZARBI!$E$35:$E$70</definedName>
    <definedName name="XDO_?RATING?54?">#REF!</definedName>
    <definedName name="XDO_?RATING?55?" localSheetId="0">ZARBI!$E$35:$E$73</definedName>
    <definedName name="XDO_?RATING?55?">#REF!</definedName>
    <definedName name="XDO_?RATING?56?" localSheetId="0">ZARBI!$E$35:$E$77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ZARBI!$A$6:$A$35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ZARBI!$I$35</definedName>
    <definedName name="XDO_?YTM?53?">#REF!</definedName>
    <definedName name="XDO_?YTM?54?" localSheetId="0">ZARBI!$I$35:$I$70</definedName>
    <definedName name="XDO_?YTM?54?">#REF!</definedName>
    <definedName name="XDO_?YTM?55?" localSheetId="0">ZARBI!$I$35:$I$73</definedName>
    <definedName name="XDO_?YTM?55?">#REF!</definedName>
    <definedName name="XDO_?YTM?56?" localSheetId="0">ZARBI!$I$35:$I$77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ZARBI!$1:$70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ZARBI!$6:$70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ZARBI!$B$35:$IV$35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ZARBI!#REF!</definedName>
    <definedName name="XDO_GROUP_?G_4?55?">#REF!</definedName>
    <definedName name="XDO_GROUP_?G_4?56?" localSheetId="0">ZARBI!#REF!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G65" i="1" l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35" i="1"/>
  <c r="G70" i="1" l="1"/>
  <c r="H69" i="1"/>
  <c r="H70" i="1" s="1"/>
  <c r="H38" i="1" l="1"/>
  <c r="H65" i="1" s="1"/>
  <c r="G35" i="1" l="1"/>
  <c r="H73" i="1" l="1"/>
  <c r="H74" i="1" s="1"/>
  <c r="G74" i="1"/>
  <c r="G77" i="1" s="1"/>
  <c r="H77" i="1" s="1"/>
  <c r="G78" i="1" l="1"/>
  <c r="H78" i="1" l="1"/>
</calcChain>
</file>

<file path=xl/sharedStrings.xml><?xml version="1.0" encoding="utf-8"?>
<sst xmlns="http://schemas.openxmlformats.org/spreadsheetml/2006/main" count="266" uniqueCount="194">
  <si>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</si>
  <si>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</si>
  <si>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</si>
  <si>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</si>
  <si>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</si>
  <si>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</si>
  <si>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</si>
  <si>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</si>
  <si>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</si>
  <si>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</si>
  <si>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</si>
  <si>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</si>
  <si>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</si>
  <si>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</si>
  <si>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</si>
  <si>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</si>
  <si>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</si>
  <si>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</si>
  <si>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</si>
  <si>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</si>
  <si>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State Bank of India</t>
  </si>
  <si>
    <t>INE062A01020</t>
  </si>
  <si>
    <t>Capital Markets</t>
  </si>
  <si>
    <t>Axis Bank Limited</t>
  </si>
  <si>
    <t>INE238A01034</t>
  </si>
  <si>
    <t>Automobiles</t>
  </si>
  <si>
    <t>INE171A01029</t>
  </si>
  <si>
    <t>Bajaj Finance Limited</t>
  </si>
  <si>
    <t>INE296A01032</t>
  </si>
  <si>
    <t>Finance</t>
  </si>
  <si>
    <t>INE298A01020</t>
  </si>
  <si>
    <t>Industrial Products</t>
  </si>
  <si>
    <t>Indus Towers Limited</t>
  </si>
  <si>
    <t>INE121J01017</t>
  </si>
  <si>
    <t>INE127D01025</t>
  </si>
  <si>
    <t>INE949L01017</t>
  </si>
  <si>
    <t>Power</t>
  </si>
  <si>
    <t>IDFC First Bank Limited</t>
  </si>
  <si>
    <t>INE092T01019</t>
  </si>
  <si>
    <t>Titan Company Limited</t>
  </si>
  <si>
    <t>INE280A01028</t>
  </si>
  <si>
    <t>Consumer Durables</t>
  </si>
  <si>
    <t>Insurance</t>
  </si>
  <si>
    <t>Tata Steel Limited</t>
  </si>
  <si>
    <t>INE081A01020</t>
  </si>
  <si>
    <t>Ferrous Metals</t>
  </si>
  <si>
    <t>Realty</t>
  </si>
  <si>
    <t>Dabur India Limited</t>
  </si>
  <si>
    <t>INE016A01026</t>
  </si>
  <si>
    <t>Personal Products</t>
  </si>
  <si>
    <t>INE522F01014</t>
  </si>
  <si>
    <t>Consumable Fuels</t>
  </si>
  <si>
    <t>Aditya Birla Capital Limited</t>
  </si>
  <si>
    <t>INE674K01013</t>
  </si>
  <si>
    <t>Godrej Properties Limited</t>
  </si>
  <si>
    <t>INE484J01027</t>
  </si>
  <si>
    <t>SBI Life Insurance Company Limited</t>
  </si>
  <si>
    <t>INE123W01016</t>
  </si>
  <si>
    <t>INE494B01023</t>
  </si>
  <si>
    <t>Tata Motors Passenger Vehicles Limited</t>
  </si>
  <si>
    <t>INE155A01022</t>
  </si>
  <si>
    <t>INE245A01021</t>
  </si>
  <si>
    <t>Bank of Baroda</t>
  </si>
  <si>
    <t>INE028A01039</t>
  </si>
  <si>
    <t>INE765G01017</t>
  </si>
  <si>
    <t>INE0J1Y01017</t>
  </si>
  <si>
    <t>Total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</si>
  <si>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</si>
  <si>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</si>
  <si>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</si>
  <si>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</si>
  <si>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</si>
  <si>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</si>
  <si>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</si>
  <si>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</si>
  <si>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</si>
  <si>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</si>
  <si>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</si>
  <si>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</si>
  <si>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</si>
  <si>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</si>
  <si>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*Investors should consult their financial advisers if in doubt about whether the product is suitable for them.</t>
  </si>
  <si>
    <t>Scheme Risk-O-Meter</t>
  </si>
  <si>
    <t>Benchmark Risk-O-Meter</t>
  </si>
  <si>
    <t>Life Insurance Corporation Of India</t>
  </si>
  <si>
    <t>The Federal Bank  Limited</t>
  </si>
  <si>
    <t>AU Small Finance Bank Limited</t>
  </si>
  <si>
    <t>ICICI Lombard General Insurance Company Limited</t>
  </si>
  <si>
    <t>Coal India Limited</t>
  </si>
  <si>
    <t>TVS Motor Company Limited</t>
  </si>
  <si>
    <t>Cummins India Limited</t>
  </si>
  <si>
    <t>The Tata Power Company Limited</t>
  </si>
  <si>
    <t>HDFC Asset Management Company Limited</t>
  </si>
  <si>
    <t>Futures</t>
  </si>
  <si>
    <t>TREPS / Reverse Repo Investments</t>
  </si>
  <si>
    <t>Disclosure for investments in derivative instruments</t>
  </si>
  <si>
    <t>Underlying</t>
  </si>
  <si>
    <t>Series</t>
  </si>
  <si>
    <t>Long / Short</t>
  </si>
  <si>
    <t>Futures Price when purchased 
( Rs. Per unit)</t>
  </si>
  <si>
    <t>Current price of the contract
( Rs. Per unit)</t>
  </si>
  <si>
    <t>Margin maintained in Rs. Lakhs</t>
  </si>
  <si>
    <t>Short</t>
  </si>
  <si>
    <t>Sovereign</t>
  </si>
  <si>
    <t>As on 31 Aug 2026</t>
  </si>
  <si>
    <t>a. Hedging Positions through Futures as on 31st Aug 2026</t>
  </si>
  <si>
    <t>AXISBANK290926</t>
  </si>
  <si>
    <t>For the period ended Aug 31, 2026, hedging transactions through futures which have been squared off/expired is Nil.</t>
  </si>
  <si>
    <t>b. Other than Hedging Positions through Futures as on Aug 31, 2026 is Nil.</t>
  </si>
  <si>
    <t>For the period ended Aug 31, 2026, non-hedging transactions through futures which have been squared off/expired is Nil.</t>
  </si>
  <si>
    <t>c. Hedging Positions through Options as on Aug 31, 2026 is Nil.</t>
  </si>
  <si>
    <t>d. Other than Hedging Positions through Options as on Aug 31, 2026 is Nil.</t>
  </si>
  <si>
    <t>e. Hedging Positions through swaps as on Aug 31, 2026 is Nil.</t>
  </si>
  <si>
    <t>(4) Dividend Declared for the month end Aug 31, 2026 - Not Applicable</t>
  </si>
  <si>
    <t>(5) Bonus Declared  for the month end Aug 31, 2026 - Not Applicable</t>
  </si>
  <si>
    <t>(6) The total market value of investments in foreign securities / American Depositary Receipts / Global Depositary Receipts as on Aug 31, 2026 is Nil.</t>
  </si>
  <si>
    <t>(7) The portfolio turnover ratio of the Scheme for the month ended Aug 31, 2026 is 0.0 times.</t>
  </si>
  <si>
    <t>(8) Investment in Repo in Corporate Debt Securities during the month ended Aug 31, 2026 is Nil.</t>
  </si>
  <si>
    <t>INE299U01018</t>
  </si>
  <si>
    <t>Crompton Greaves Consumer Electricals Limited</t>
  </si>
  <si>
    <t>Treasury Bills</t>
  </si>
  <si>
    <t>364 Days Treasury Bill  12-Aug-2027</t>
  </si>
  <si>
    <t>IN002026Z193</t>
  </si>
  <si>
    <t>Titan Company Limited 29/09/2026</t>
  </si>
  <si>
    <t>Aditya Birla Capital Limited 29/09/2026</t>
  </si>
  <si>
    <t>TVS Motor Company Ltd 29/09/2026</t>
  </si>
  <si>
    <t>Dabur India Limited 29/09/2026</t>
  </si>
  <si>
    <t>Tata Power Company Limited 29/09/2026</t>
  </si>
  <si>
    <t>Cummins India Ltd. 29/09/2026</t>
  </si>
  <si>
    <t>ICICI Lombard General Insurance Co Ltd. 29/09/2026</t>
  </si>
  <si>
    <t>Reliance Industries Limited 29/09/2026</t>
  </si>
  <si>
    <t>Bharti Airtel Limited 29/09/2026</t>
  </si>
  <si>
    <t>Godrej Properties Limited 29/09/2026</t>
  </si>
  <si>
    <t>Life Insurance Corporation Of India 29/09/2026</t>
  </si>
  <si>
    <t>The Federal Bank Limited 29/09/2026</t>
  </si>
  <si>
    <t>Coal India Ltd 29/09/2026</t>
  </si>
  <si>
    <t>Bank of Baroda 29/09/2026</t>
  </si>
  <si>
    <t>SBI Life Insurance Company Limited 29/09/2026</t>
  </si>
  <si>
    <t>HDFC Asset Management Company Ltd 29/09/2026</t>
  </si>
  <si>
    <t>Tata Motors Passenger Vehicles Limited 29/09/2026</t>
  </si>
  <si>
    <t>State Bank of India 29/09/2026</t>
  </si>
  <si>
    <t>Bajaj Finance Limited 29/09/2026</t>
  </si>
  <si>
    <t>Tata Steel Limited 29/09/2026</t>
  </si>
  <si>
    <t>AU Small Finance Bank Ltd 29/09/2026</t>
  </si>
  <si>
    <t>Axis Bank Limited 29/09/2026</t>
  </si>
  <si>
    <t>Indus Towers Limited 29/09/2026</t>
  </si>
  <si>
    <t>ICICI Bank Limited 29/09/2026</t>
  </si>
  <si>
    <t>IDFC First Bank Limited 29/09/2026</t>
  </si>
  <si>
    <t>Crompton Greaves Consumer Elec Ltd 29/09/2026</t>
  </si>
  <si>
    <t>HDFC Bank Limited 29/09/2026</t>
  </si>
  <si>
    <t>NA</t>
  </si>
  <si>
    <t>Total exposure through futures as  % of net assets : (67.64%)</t>
  </si>
  <si>
    <t>HDFCBANK290926</t>
  </si>
  <si>
    <t>ABCAPITAL290926</t>
  </si>
  <si>
    <t>AUBANK290926</t>
  </si>
  <si>
    <t>BAJFINANCE290926</t>
  </si>
  <si>
    <t>BANKBARODA290926</t>
  </si>
  <si>
    <t>BHARTIARTL290926</t>
  </si>
  <si>
    <t>COALINDIA290926</t>
  </si>
  <si>
    <t>CROMPTON290926</t>
  </si>
  <si>
    <t>CUMMINSIND290926</t>
  </si>
  <si>
    <t>DABUR290926</t>
  </si>
  <si>
    <t>FEDERALBNK290926</t>
  </si>
  <si>
    <t>GODREJPROP290926</t>
  </si>
  <si>
    <t>HDFCAMC290926</t>
  </si>
  <si>
    <t>ICICIBANK290926</t>
  </si>
  <si>
    <t>ICICIGI290926</t>
  </si>
  <si>
    <t>IDFCFIRSTB290926</t>
  </si>
  <si>
    <t>INDUSTOWER290926</t>
  </si>
  <si>
    <t>LICI290926</t>
  </si>
  <si>
    <t>RELIANCE290926</t>
  </si>
  <si>
    <t>SBILIFE290926</t>
  </si>
  <si>
    <t>SBIN290926</t>
  </si>
  <si>
    <t>TATAPOWER290926</t>
  </si>
  <si>
    <t>TATASTEEL290926</t>
  </si>
  <si>
    <t>TITAN290926</t>
  </si>
  <si>
    <t>TVSMOTOR290926</t>
  </si>
  <si>
    <t>TMPV290926</t>
  </si>
  <si>
    <t>Total number of contracts
where Futures were bought</t>
  </si>
  <si>
    <t>Total number of contracts
 where Futures were sold</t>
  </si>
  <si>
    <t>Gross Notional Value of contracts
where Futures were bought Rs.</t>
  </si>
  <si>
    <t>Gross Notional Value of contracts
where Futures were sold Rs.</t>
  </si>
  <si>
    <t>Net Profit/Loss value
on all contracts combined Rs.</t>
  </si>
  <si>
    <t>-</t>
  </si>
  <si>
    <t>23,83,37,551.84</t>
  </si>
  <si>
    <t xml:space="preserve">As on 31 Jul 2026 </t>
  </si>
  <si>
    <t>Money Market Instruments</t>
  </si>
  <si>
    <t>ZERODHA MUTUAL FUND</t>
  </si>
  <si>
    <t>MONTHLY PORTFOLIO STATEMENT OF ZERODHA ARBITRAGE FUND FOR AUGUST 2026</t>
  </si>
  <si>
    <t>&gt; Short term parking of funds</t>
  </si>
  <si>
    <t>&gt; A low volatility investment strategy based on arbitrage opportunities in equity markets along with exposure to debt and money market instruments</t>
  </si>
  <si>
    <t>&gt; Degree of risk – LOW RISK</t>
  </si>
  <si>
    <t>Benchmark - Nifty 50 Arbitrage Index TRI - As per AMFI Tier I Benchmark*</t>
  </si>
  <si>
    <t>*Riskometer as on 31st August,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</si>
</sst>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[$-409]mmmm/yy;@"/>
  </numFmts>
  <fonts count="27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1"/>
      <color theme="1"/>
      <name val="Calibri"/>
      <family val="2"/>
      <scheme val="minor"/>
    </font>
    <font>
      <sz val="10"/>
      <name val="Mangal"/>
      <family val="2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9"/>
      <name val="Arial"/>
      <family val="2"/>
    </font>
    <font>
      <b/>
      <sz val="11"/>
      <color rgb="FF333333"/>
      <name val="Libre Franklin"/>
    </font>
    <font>
      <sz val="10"/>
      <color rgb="FF333333"/>
      <name val="Libre Franklin"/>
    </font>
    <font>
      <sz val="9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6">
    <xf numFmtId="0" fontId="0" fillId="0" borderId="0"/>
    <xf numFmtId="9" fontId="15" fillId="0" borderId="0" applyFont="0" applyFill="0" applyBorder="0" applyAlignment="0" applyProtection="0"/>
    <xf numFmtId="0" fontId="16" fillId="0" borderId="15" applyNumberFormat="0" applyFill="0" applyBorder="0" applyProtection="0"/>
    <xf numFmtId="43" fontId="17" fillId="0" borderId="0" applyFont="0" applyFill="0" applyBorder="0" applyAlignment="0" applyProtection="0"/>
    <xf numFmtId="0" fontId="18" fillId="0" borderId="15"/>
    <xf numFmtId="0" fontId="21" fillId="0" borderId="15"/>
  </cellStyleXfs>
  <cellXfs count="115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5" fontId="4" fillId="0" borderId="6" xfId="0" applyNumberFormat="1" applyFont="1" applyBorder="1" applyAlignment="1">
      <alignment vertical="center" wrapText="1"/>
    </xf>
    <xf numFmtId="165" fontId="4" fillId="0" borderId="7" xfId="0" applyNumberFormat="1" applyFont="1" applyBorder="1" applyAlignment="1">
      <alignment vertical="center" wrapText="1"/>
    </xf>
    <xf numFmtId="165" fontId="4" fillId="0" borderId="8" xfId="0" applyNumberFormat="1" applyFont="1" applyBorder="1" applyAlignment="1">
      <alignment vertical="center"/>
    </xf>
    <xf numFmtId="0" fontId="5" fillId="0" borderId="0" xfId="0" applyFont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164" fontId="5" fillId="0" borderId="11" xfId="0" applyNumberFormat="1" applyFont="1" applyBorder="1"/>
    <xf numFmtId="165" fontId="5" fillId="0" borderId="11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5" fontId="5" fillId="0" borderId="13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4" xfId="0" applyFont="1" applyFill="1" applyBorder="1"/>
    <xf numFmtId="0" fontId="6" fillId="3" borderId="15" xfId="0" applyFont="1" applyFill="1" applyBorder="1"/>
    <xf numFmtId="0" fontId="5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164" fontId="1" fillId="0" borderId="18" xfId="0" applyNumberFormat="1" applyFont="1" applyBorder="1"/>
    <xf numFmtId="165" fontId="1" fillId="0" borderId="18" xfId="0" applyNumberFormat="1" applyFont="1" applyBorder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5" fontId="1" fillId="0" borderId="20" xfId="0" applyNumberFormat="1" applyFont="1" applyBorder="1"/>
    <xf numFmtId="0" fontId="4" fillId="3" borderId="16" xfId="0" applyFont="1" applyFill="1" applyBorder="1"/>
    <xf numFmtId="49" fontId="1" fillId="0" borderId="17" xfId="0" applyNumberFormat="1" applyFont="1" applyBorder="1"/>
    <xf numFmtId="49" fontId="1" fillId="0" borderId="18" xfId="0" applyNumberFormat="1" applyFont="1" applyBorder="1"/>
    <xf numFmtId="3" fontId="1" fillId="0" borderId="18" xfId="0" applyNumberFormat="1" applyFont="1" applyBorder="1"/>
    <xf numFmtId="166" fontId="1" fillId="0" borderId="22" xfId="0" applyNumberFormat="1" applyFont="1" applyBorder="1" applyAlignment="1">
      <alignment horizontal="right"/>
    </xf>
    <xf numFmtId="167" fontId="1" fillId="0" borderId="23" xfId="0" applyNumberFormat="1" applyFont="1" applyBorder="1" applyAlignment="1">
      <alignment horizontal="right"/>
    </xf>
    <xf numFmtId="0" fontId="6" fillId="0" borderId="0" xfId="0" applyFont="1"/>
    <xf numFmtId="0" fontId="5" fillId="0" borderId="24" xfId="0" applyFont="1" applyBorder="1"/>
    <xf numFmtId="166" fontId="4" fillId="3" borderId="25" xfId="0" applyNumberFormat="1" applyFont="1" applyFill="1" applyBorder="1" applyAlignment="1">
      <alignment horizontal="right"/>
    </xf>
    <xf numFmtId="167" fontId="4" fillId="3" borderId="26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4" xfId="0" applyFont="1" applyBorder="1"/>
    <xf numFmtId="168" fontId="1" fillId="0" borderId="18" xfId="0" applyNumberFormat="1" applyFont="1" applyBorder="1" applyAlignment="1">
      <alignment horizontal="right"/>
    </xf>
    <xf numFmtId="168" fontId="4" fillId="3" borderId="25" xfId="0" applyNumberFormat="1" applyFont="1" applyFill="1" applyBorder="1" applyAlignment="1">
      <alignment horizontal="right"/>
    </xf>
    <xf numFmtId="169" fontId="1" fillId="0" borderId="18" xfId="0" applyNumberFormat="1" applyFont="1" applyBorder="1" applyAlignment="1">
      <alignment horizontal="right"/>
    </xf>
    <xf numFmtId="169" fontId="4" fillId="3" borderId="25" xfId="0" applyNumberFormat="1" applyFont="1" applyFill="1" applyBorder="1" applyAlignment="1">
      <alignment horizontal="right"/>
    </xf>
    <xf numFmtId="0" fontId="1" fillId="0" borderId="27" xfId="0" applyFont="1" applyBorder="1"/>
    <xf numFmtId="165" fontId="1" fillId="0" borderId="28" xfId="0" applyNumberFormat="1" applyFont="1" applyBorder="1"/>
    <xf numFmtId="0" fontId="4" fillId="3" borderId="29" xfId="0" applyFont="1" applyFill="1" applyBorder="1"/>
    <xf numFmtId="164" fontId="4" fillId="3" borderId="30" xfId="0" applyNumberFormat="1" applyFont="1" applyFill="1" applyBorder="1"/>
    <xf numFmtId="164" fontId="1" fillId="0" borderId="30" xfId="0" applyNumberFormat="1" applyFont="1" applyBorder="1"/>
    <xf numFmtId="168" fontId="5" fillId="0" borderId="31" xfId="0" applyNumberFormat="1" applyFont="1" applyBorder="1" applyAlignment="1">
      <alignment horizontal="right"/>
    </xf>
    <xf numFmtId="167" fontId="5" fillId="0" borderId="31" xfId="0" applyNumberFormat="1" applyFont="1" applyBorder="1" applyAlignment="1">
      <alignment horizontal="right"/>
    </xf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5" xfId="0" applyNumberFormat="1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49" fontId="8" fillId="3" borderId="32" xfId="0" applyNumberFormat="1" applyFont="1" applyFill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10" fillId="0" borderId="0" xfId="0" applyFont="1"/>
    <xf numFmtId="0" fontId="4" fillId="0" borderId="34" xfId="0" applyFont="1" applyBorder="1"/>
    <xf numFmtId="0" fontId="1" fillId="0" borderId="22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164" fontId="11" fillId="0" borderId="0" xfId="0" applyNumberFormat="1" applyFont="1"/>
    <xf numFmtId="0" fontId="1" fillId="0" borderId="33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0" fontId="4" fillId="0" borderId="25" xfId="0" applyFont="1" applyBorder="1" applyAlignment="1">
      <alignment horizontal="center" vertical="center"/>
    </xf>
    <xf numFmtId="49" fontId="8" fillId="3" borderId="21" xfId="0" applyNumberFormat="1" applyFont="1" applyFill="1" applyBorder="1"/>
    <xf numFmtId="166" fontId="4" fillId="3" borderId="22" xfId="0" applyNumberFormat="1" applyFont="1" applyFill="1" applyBorder="1" applyAlignment="1">
      <alignment horizontal="right"/>
    </xf>
    <xf numFmtId="167" fontId="4" fillId="3" borderId="23" xfId="0" applyNumberFormat="1" applyFont="1" applyFill="1" applyBorder="1" applyAlignment="1">
      <alignment horizontal="right"/>
    </xf>
    <xf numFmtId="0" fontId="4" fillId="0" borderId="9" xfId="0" applyFont="1" applyBorder="1"/>
    <xf numFmtId="0" fontId="4" fillId="0" borderId="24" xfId="0" applyFont="1" applyBorder="1"/>
    <xf numFmtId="0" fontId="19" fillId="0" borderId="35" xfId="4" applyFont="1" applyBorder="1" applyAlignment="1">
      <alignment vertical="center"/>
    </xf>
    <xf numFmtId="0" fontId="20" fillId="0" borderId="35" xfId="4" applyFont="1" applyBorder="1" applyAlignment="1">
      <alignment horizontal="center" vertical="center"/>
    </xf>
    <xf numFmtId="0" fontId="0" fillId="0" borderId="35" xfId="0" applyBorder="1"/>
    <xf numFmtId="0" fontId="19" fillId="0" borderId="35" xfId="5" applyFont="1" applyBorder="1" applyAlignment="1">
      <alignment vertical="top"/>
    </xf>
    <xf numFmtId="0" fontId="19" fillId="0" borderId="35" xfId="4" applyFont="1" applyBorder="1" applyAlignment="1">
      <alignment vertical="top" wrapText="1"/>
    </xf>
    <xf numFmtId="0" fontId="22" fillId="0" borderId="35" xfId="0" applyFont="1" applyBorder="1" applyAlignment="1">
      <alignment horizontal="left" vertical="top"/>
    </xf>
    <xf numFmtId="43" fontId="20" fillId="0" borderId="35" xfId="3" applyFont="1" applyBorder="1" applyAlignment="1">
      <alignment horizontal="center" vertical="center"/>
    </xf>
    <xf numFmtId="0" fontId="20" fillId="0" borderId="15" xfId="5" applyFont="1" applyAlignment="1">
      <alignment vertical="top"/>
    </xf>
    <xf numFmtId="167" fontId="1" fillId="0" borderId="20" xfId="0" applyNumberFormat="1" applyFont="1" applyBorder="1"/>
    <xf numFmtId="10" fontId="1" fillId="0" borderId="20" xfId="1" applyNumberFormat="1" applyFont="1" applyFill="1" applyBorder="1"/>
    <xf numFmtId="0" fontId="1" fillId="0" borderId="36" xfId="0" applyFont="1" applyBorder="1"/>
    <xf numFmtId="166" fontId="4" fillId="3" borderId="33" xfId="0" applyNumberFormat="1" applyFont="1" applyFill="1" applyBorder="1" applyAlignment="1">
      <alignment horizontal="right"/>
    </xf>
    <xf numFmtId="0" fontId="22" fillId="0" borderId="15" xfId="0" applyFont="1" applyBorder="1" applyAlignment="1">
      <alignment horizontal="left" vertical="top"/>
    </xf>
    <xf numFmtId="170" fontId="23" fillId="0" borderId="15" xfId="4" quotePrefix="1" applyNumberFormat="1" applyFont="1" applyAlignment="1">
      <alignment horizontal="right"/>
    </xf>
    <xf numFmtId="0" fontId="7" fillId="0" borderId="15" xfId="0" applyFont="1" applyBorder="1" applyAlignment="1">
      <alignment horizontal="center" vertical="top"/>
    </xf>
    <xf numFmtId="43" fontId="20" fillId="0" borderId="15" xfId="3" applyFont="1" applyBorder="1" applyAlignment="1">
      <alignment horizontal="center" vertical="center"/>
    </xf>
    <xf numFmtId="0" fontId="24" fillId="0" borderId="25" xfId="0" applyFont="1" applyBorder="1" applyAlignment="1">
      <alignment horizontal="center" wrapText="1"/>
    </xf>
    <xf numFmtId="165" fontId="24" fillId="0" borderId="25" xfId="0" applyNumberFormat="1" applyFont="1" applyBorder="1" applyAlignment="1">
      <alignment horizontal="center" wrapText="1"/>
    </xf>
    <xf numFmtId="49" fontId="25" fillId="0" borderId="33" xfId="0" applyNumberFormat="1" applyFont="1" applyBorder="1" applyAlignment="1">
      <alignment horizontal="center"/>
    </xf>
    <xf numFmtId="49" fontId="1" fillId="0" borderId="16" xfId="0" applyNumberFormat="1" applyFont="1" applyBorder="1"/>
    <xf numFmtId="49" fontId="1" fillId="0" borderId="36" xfId="0" applyNumberFormat="1" applyFont="1" applyBorder="1"/>
    <xf numFmtId="170" fontId="26" fillId="0" borderId="35" xfId="4" quotePrefix="1" applyNumberFormat="1" applyFont="1" applyBorder="1" applyAlignment="1">
      <alignment horizontal="right"/>
    </xf>
    <xf numFmtId="0" fontId="8" fillId="0" borderId="35" xfId="0" applyFont="1" applyBorder="1" applyAlignment="1">
      <alignment horizontal="center" vertical="top"/>
    </xf>
    <xf numFmtId="164" fontId="1" fillId="0" borderId="40" xfId="0" applyNumberFormat="1" applyFont="1" applyBorder="1"/>
    <xf numFmtId="0" fontId="4" fillId="3" borderId="41" xfId="0" applyFont="1" applyFill="1" applyBorder="1"/>
    <xf numFmtId="0" fontId="4" fillId="0" borderId="21" xfId="0" applyFont="1" applyBorder="1"/>
    <xf numFmtId="0" fontId="4" fillId="0" borderId="25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2" fontId="22" fillId="0" borderId="37" xfId="0" applyNumberFormat="1" applyFont="1" applyBorder="1" applyAlignment="1">
      <alignment horizontal="center" vertical="top"/>
    </xf>
    <xf numFmtId="2" fontId="0" fillId="0" borderId="38" xfId="0" applyNumberFormat="1" applyBorder="1" applyAlignment="1">
      <alignment horizontal="center" vertical="top"/>
    </xf>
    <xf numFmtId="2" fontId="0" fillId="0" borderId="39" xfId="0" applyNumberFormat="1" applyBorder="1" applyAlignment="1">
      <alignment horizontal="center" vertical="top"/>
    </xf>
  </cellXfs>
  <cellStyles count="6">
    <cellStyle name="Comma" xfId="3" builtinId="3"/>
    <cellStyle name="Normal" xfId="0" builtinId="0"/>
    <cellStyle name="Normal 2" xfId="4" xr:uid="{27F5EEEA-AF74-448F-8FE2-AAF3DD9F1343}"/>
    <cellStyle name="Normal 2 2" xfId="5" xr:uid="{2F58CC30-09C5-4C2E-AA96-FDC1363DD4FF}"/>
    <cellStyle name="Normal 3" xfId="2" xr:uid="{A7FB9C0F-ED94-4E56-BD55-DFD489AC7D5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21168</xdr:colOff>
      <xdr:row>150</xdr:row>
      <xdr:rowOff>183445</xdr:rowOff>
    </xdr:from>
    <xdr:ext cx="5238750" cy="2981325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217C7923-89FF-4F13-849D-2F065406114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31834667"/>
          <a:ext cx="5238750" cy="2981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175</xdr:row>
      <xdr:rowOff>0</xdr:rowOff>
    </xdr:from>
    <xdr:ext cx="5238750" cy="2981325"/>
    <xdr:pic>
      <xdr:nvPicPr>
        <xdr:cNvPr id="5" name="image1.png" title="Image">
          <a:extLst>
            <a:ext uri="{FF2B5EF4-FFF2-40B4-BE49-F238E27FC236}">
              <a16:creationId xmlns:a16="http://schemas.microsoft.com/office/drawing/2014/main" id="{0B861868-8C9A-48E1-9311-58B849EA95F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9333" y="36590111"/>
          <a:ext cx="5238750" cy="2981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16"/>
  <sheetViews>
    <sheetView showGridLines="0" tabSelected="1" zoomScale="90" zoomScaleNormal="90" workbookViewId="0">
      <pane ySplit="4" topLeftCell="A5" activePane="bottomLeft" state="frozen"/>
      <selection pane="bottomLeft" activeCell="C1" sqref="C1:I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6" width="19" bestFit="1" customWidth="1"/>
    <col min="7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106" t="s">
        <v>187</v>
      </c>
      <c r="D1" s="107"/>
      <c r="E1" s="107"/>
      <c r="F1" s="107"/>
      <c r="G1" s="107"/>
      <c r="H1" s="107"/>
      <c r="I1" s="108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106" t="s">
        <v>188</v>
      </c>
      <c r="D2" s="107"/>
      <c r="E2" s="107"/>
      <c r="F2" s="107"/>
      <c r="G2" s="107"/>
      <c r="H2" s="107"/>
      <c r="I2" s="108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.5" thickBot="1" x14ac:dyDescent="0.55000000000000004">
      <c r="A3" s="1"/>
      <c r="B3" s="1"/>
      <c r="C3" s="109"/>
      <c r="D3" s="110"/>
      <c r="E3" s="110"/>
      <c r="F3" s="110"/>
      <c r="G3" s="110"/>
      <c r="H3" s="110"/>
      <c r="I3" s="111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98" t="s">
        <v>9</v>
      </c>
      <c r="D8" s="30" t="s">
        <v>10</v>
      </c>
      <c r="E8" s="31" t="s">
        <v>11</v>
      </c>
      <c r="F8" s="32">
        <v>29250</v>
      </c>
      <c r="G8" s="33">
        <v>207.38</v>
      </c>
      <c r="H8" s="34">
        <v>5.9700000000000003E-2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99" t="s">
        <v>119</v>
      </c>
      <c r="D9" s="30" t="s">
        <v>118</v>
      </c>
      <c r="E9" s="31" t="s">
        <v>41</v>
      </c>
      <c r="F9" s="32">
        <v>62350</v>
      </c>
      <c r="G9" s="33">
        <v>147.08000000000001</v>
      </c>
      <c r="H9" s="34">
        <v>4.2299999999999997E-2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99" t="s">
        <v>37</v>
      </c>
      <c r="D10" s="30" t="s">
        <v>38</v>
      </c>
      <c r="E10" s="31" t="s">
        <v>11</v>
      </c>
      <c r="F10" s="32">
        <v>148400</v>
      </c>
      <c r="G10" s="33">
        <v>127.58</v>
      </c>
      <c r="H10" s="34">
        <v>3.6700000000000003E-2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99" t="s">
        <v>23</v>
      </c>
      <c r="D11" s="30" t="s">
        <v>24</v>
      </c>
      <c r="E11" s="31" t="s">
        <v>11</v>
      </c>
      <c r="F11" s="32">
        <v>8750</v>
      </c>
      <c r="G11" s="33">
        <v>113.75</v>
      </c>
      <c r="H11" s="34">
        <v>3.27E-2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99" t="s">
        <v>32</v>
      </c>
      <c r="D12" s="30" t="s">
        <v>33</v>
      </c>
      <c r="E12" s="31" t="s">
        <v>19</v>
      </c>
      <c r="F12" s="32">
        <v>28900</v>
      </c>
      <c r="G12" s="33">
        <v>112.36</v>
      </c>
      <c r="H12" s="34">
        <v>3.2300000000000002E-2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99" t="s">
        <v>12</v>
      </c>
      <c r="D13" s="30" t="s">
        <v>13</v>
      </c>
      <c r="E13" s="31" t="s">
        <v>11</v>
      </c>
      <c r="F13" s="32">
        <v>7700</v>
      </c>
      <c r="G13" s="33">
        <v>111.96</v>
      </c>
      <c r="H13" s="34">
        <v>3.2199999999999999E-2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99" t="s">
        <v>86</v>
      </c>
      <c r="D14" s="30" t="s">
        <v>35</v>
      </c>
      <c r="E14" s="31" t="s">
        <v>11</v>
      </c>
      <c r="F14" s="32">
        <v>10000</v>
      </c>
      <c r="G14" s="33">
        <v>108.62</v>
      </c>
      <c r="H14" s="34">
        <v>3.1300000000000001E-2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99" t="s">
        <v>43</v>
      </c>
      <c r="D15" s="30" t="s">
        <v>44</v>
      </c>
      <c r="E15" s="31" t="s">
        <v>45</v>
      </c>
      <c r="F15" s="32">
        <v>57750</v>
      </c>
      <c r="G15" s="33">
        <v>106.46</v>
      </c>
      <c r="H15" s="34">
        <v>3.0599999999999999E-2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99" t="s">
        <v>20</v>
      </c>
      <c r="D16" s="30" t="s">
        <v>21</v>
      </c>
      <c r="E16" s="31" t="s">
        <v>11</v>
      </c>
      <c r="F16" s="32">
        <v>9750</v>
      </c>
      <c r="G16" s="33">
        <v>103.35</v>
      </c>
      <c r="H16" s="34">
        <v>2.98E-2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99" t="s">
        <v>27</v>
      </c>
      <c r="D17" s="30" t="s">
        <v>28</v>
      </c>
      <c r="E17" s="31" t="s">
        <v>29</v>
      </c>
      <c r="F17" s="32">
        <v>9750</v>
      </c>
      <c r="G17" s="33">
        <v>103.06</v>
      </c>
      <c r="H17" s="34">
        <v>2.9700000000000001E-2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99" t="s">
        <v>92</v>
      </c>
      <c r="D18" s="30" t="s">
        <v>34</v>
      </c>
      <c r="E18" s="31" t="s">
        <v>22</v>
      </c>
      <c r="F18" s="32">
        <v>3900</v>
      </c>
      <c r="G18" s="33">
        <v>102.26</v>
      </c>
      <c r="H18" s="34">
        <v>2.9399999999999999E-2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99" t="s">
        <v>59</v>
      </c>
      <c r="D19" s="30" t="s">
        <v>60</v>
      </c>
      <c r="E19" s="31" t="s">
        <v>25</v>
      </c>
      <c r="F19" s="32">
        <v>32000</v>
      </c>
      <c r="G19" s="33">
        <v>98.83</v>
      </c>
      <c r="H19" s="34">
        <v>2.8500000000000001E-2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99" t="s">
        <v>85</v>
      </c>
      <c r="D20" s="30" t="s">
        <v>26</v>
      </c>
      <c r="E20" s="31" t="s">
        <v>11</v>
      </c>
      <c r="F20" s="32">
        <v>27500</v>
      </c>
      <c r="G20" s="33">
        <v>98.09</v>
      </c>
      <c r="H20" s="34">
        <v>2.8199999999999999E-2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99" t="s">
        <v>56</v>
      </c>
      <c r="D21" s="30" t="s">
        <v>57</v>
      </c>
      <c r="E21" s="31" t="s">
        <v>42</v>
      </c>
      <c r="F21" s="32">
        <v>5625</v>
      </c>
      <c r="G21" s="33">
        <v>97.9</v>
      </c>
      <c r="H21" s="34">
        <v>2.8199999999999999E-2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99" t="s">
        <v>62</v>
      </c>
      <c r="D22" s="30" t="s">
        <v>63</v>
      </c>
      <c r="E22" s="31" t="s">
        <v>11</v>
      </c>
      <c r="F22" s="32">
        <v>40950</v>
      </c>
      <c r="G22" s="33">
        <v>97.71</v>
      </c>
      <c r="H22" s="34">
        <v>2.81E-2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99" t="s">
        <v>88</v>
      </c>
      <c r="D23" s="30" t="s">
        <v>50</v>
      </c>
      <c r="E23" s="31" t="s">
        <v>51</v>
      </c>
      <c r="F23" s="32">
        <v>24300</v>
      </c>
      <c r="G23" s="33">
        <v>97.63</v>
      </c>
      <c r="H23" s="34">
        <v>2.81E-2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99" t="s">
        <v>84</v>
      </c>
      <c r="D24" s="30" t="s">
        <v>65</v>
      </c>
      <c r="E24" s="31" t="s">
        <v>42</v>
      </c>
      <c r="F24" s="32">
        <v>22400</v>
      </c>
      <c r="G24" s="33">
        <v>93.63</v>
      </c>
      <c r="H24" s="34">
        <v>2.7E-2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99" t="s">
        <v>54</v>
      </c>
      <c r="D25" s="30" t="s">
        <v>55</v>
      </c>
      <c r="E25" s="31" t="s">
        <v>46</v>
      </c>
      <c r="F25" s="32">
        <v>4550</v>
      </c>
      <c r="G25" s="33">
        <v>91.67</v>
      </c>
      <c r="H25" s="34">
        <v>2.64E-2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99" t="s">
        <v>17</v>
      </c>
      <c r="D26" s="30" t="s">
        <v>18</v>
      </c>
      <c r="E26" s="31" t="s">
        <v>19</v>
      </c>
      <c r="F26" s="32">
        <v>3800</v>
      </c>
      <c r="G26" s="33">
        <v>68.849999999999994</v>
      </c>
      <c r="H26" s="34">
        <v>1.9800000000000002E-2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99" t="s">
        <v>14</v>
      </c>
      <c r="D27" s="30" t="s">
        <v>15</v>
      </c>
      <c r="E27" s="31" t="s">
        <v>16</v>
      </c>
      <c r="F27" s="32">
        <v>4000</v>
      </c>
      <c r="G27" s="33">
        <v>51.08</v>
      </c>
      <c r="H27" s="34">
        <v>1.47E-2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99" t="s">
        <v>87</v>
      </c>
      <c r="D28" s="30" t="s">
        <v>64</v>
      </c>
      <c r="E28" s="31" t="s">
        <v>42</v>
      </c>
      <c r="F28" s="32">
        <v>2925</v>
      </c>
      <c r="G28" s="33">
        <v>45.83</v>
      </c>
      <c r="H28" s="34">
        <v>1.32E-2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99" t="s">
        <v>90</v>
      </c>
      <c r="D29" s="30" t="s">
        <v>30</v>
      </c>
      <c r="E29" s="31" t="s">
        <v>31</v>
      </c>
      <c r="F29" s="32">
        <v>800</v>
      </c>
      <c r="G29" s="33">
        <v>40.840000000000003</v>
      </c>
      <c r="H29" s="34">
        <v>1.18E-2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99" t="s">
        <v>91</v>
      </c>
      <c r="D30" s="30" t="s">
        <v>61</v>
      </c>
      <c r="E30" s="31" t="s">
        <v>36</v>
      </c>
      <c r="F30" s="32">
        <v>11600</v>
      </c>
      <c r="G30" s="33">
        <v>40.25</v>
      </c>
      <c r="H30" s="34">
        <v>1.1599999999999999E-2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99" t="s">
        <v>47</v>
      </c>
      <c r="D31" s="30" t="s">
        <v>48</v>
      </c>
      <c r="E31" s="31" t="s">
        <v>49</v>
      </c>
      <c r="F31" s="32">
        <v>10000</v>
      </c>
      <c r="G31" s="33">
        <v>38.1</v>
      </c>
      <c r="H31" s="34">
        <v>1.0999999999999999E-2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99" t="s">
        <v>89</v>
      </c>
      <c r="D32" s="30" t="s">
        <v>58</v>
      </c>
      <c r="E32" s="31" t="s">
        <v>25</v>
      </c>
      <c r="F32" s="32">
        <v>525</v>
      </c>
      <c r="G32" s="33">
        <v>22.79</v>
      </c>
      <c r="H32" s="34">
        <v>6.6E-3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99" t="s">
        <v>52</v>
      </c>
      <c r="D33" s="30" t="s">
        <v>53</v>
      </c>
      <c r="E33" s="31" t="s">
        <v>29</v>
      </c>
      <c r="F33" s="32">
        <v>3100</v>
      </c>
      <c r="G33" s="33">
        <v>12.69</v>
      </c>
      <c r="H33" s="34">
        <v>3.7000000000000002E-3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99" t="s">
        <v>39</v>
      </c>
      <c r="D34" s="30" t="s">
        <v>40</v>
      </c>
      <c r="E34" s="31" t="s">
        <v>41</v>
      </c>
      <c r="F34" s="32">
        <v>175</v>
      </c>
      <c r="G34" s="33">
        <v>8.93</v>
      </c>
      <c r="H34" s="34">
        <v>2.5999999999999999E-3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35"/>
      <c r="C35" s="36" t="s">
        <v>66</v>
      </c>
      <c r="D35" s="23"/>
      <c r="E35" s="24"/>
      <c r="F35" s="25"/>
      <c r="G35" s="37">
        <f>SUM(G8:G34)</f>
        <v>2348.6799999999998</v>
      </c>
      <c r="H35" s="38">
        <f>SUM(H8:H34)</f>
        <v>0.67620000000000025</v>
      </c>
      <c r="I35" s="28"/>
      <c r="J35" s="2"/>
      <c r="K35" s="39"/>
      <c r="L35" s="3"/>
      <c r="M35" s="1"/>
      <c r="N35" s="39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thickBot="1" x14ac:dyDescent="0.55000000000000004">
      <c r="A36" s="1"/>
      <c r="B36" s="35"/>
      <c r="C36" s="36"/>
      <c r="D36" s="23"/>
      <c r="E36" s="24"/>
      <c r="F36" s="25"/>
      <c r="G36" s="75"/>
      <c r="H36" s="76"/>
      <c r="I36" s="28"/>
      <c r="J36" s="2"/>
      <c r="K36" s="39"/>
      <c r="L36" s="3"/>
      <c r="M36" s="1"/>
      <c r="N36" s="39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35"/>
      <c r="C37" s="77" t="s">
        <v>93</v>
      </c>
      <c r="D37" s="23"/>
      <c r="E37" s="24"/>
      <c r="F37" s="25"/>
      <c r="G37" s="75"/>
      <c r="H37" s="76"/>
      <c r="I37" s="28"/>
      <c r="J37" s="2"/>
      <c r="K37" s="39"/>
      <c r="L37" s="3"/>
      <c r="M37" s="1"/>
      <c r="N37" s="39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35"/>
      <c r="C38" s="89" t="s">
        <v>123</v>
      </c>
      <c r="D38" s="23"/>
      <c r="E38" s="31" t="s">
        <v>41</v>
      </c>
      <c r="F38" s="25">
        <v>-175</v>
      </c>
      <c r="G38" s="75">
        <v>-9.0299999999999994</v>
      </c>
      <c r="H38" s="34">
        <f t="shared" ref="H38:H64" si="0">G38/$G$80</f>
        <v>-2.5995261550330914E-3</v>
      </c>
      <c r="I38" s="28"/>
      <c r="J38" s="2"/>
      <c r="K38" s="39"/>
      <c r="L38" s="3"/>
      <c r="M38" s="1"/>
      <c r="N38" s="39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35"/>
      <c r="C39" s="89" t="s">
        <v>124</v>
      </c>
      <c r="D39" s="23"/>
      <c r="E39" s="31" t="s">
        <v>29</v>
      </c>
      <c r="F39" s="25">
        <v>-3100</v>
      </c>
      <c r="G39" s="75">
        <v>-12.53</v>
      </c>
      <c r="H39" s="34">
        <f t="shared" si="0"/>
        <v>-3.6070944321777002E-3</v>
      </c>
      <c r="I39" s="28"/>
      <c r="J39" s="2"/>
      <c r="K39" s="39"/>
      <c r="L39" s="3"/>
      <c r="M39" s="1"/>
      <c r="N39" s="39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35"/>
      <c r="C40" s="89" t="s">
        <v>125</v>
      </c>
      <c r="D40" s="23"/>
      <c r="E40" s="31" t="s">
        <v>25</v>
      </c>
      <c r="F40" s="25">
        <v>-525</v>
      </c>
      <c r="G40" s="75">
        <v>-22.8</v>
      </c>
      <c r="H40" s="34">
        <f t="shared" si="0"/>
        <v>-6.5635876339705966E-3</v>
      </c>
      <c r="I40" s="28"/>
      <c r="J40" s="2"/>
      <c r="K40" s="39"/>
      <c r="L40" s="3"/>
      <c r="M40" s="1"/>
      <c r="N40" s="39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35"/>
      <c r="C41" s="89" t="s">
        <v>126</v>
      </c>
      <c r="D41" s="23"/>
      <c r="E41" s="31" t="s">
        <v>49</v>
      </c>
      <c r="F41" s="25">
        <v>-10000</v>
      </c>
      <c r="G41" s="75">
        <v>-38.6</v>
      </c>
      <c r="H41" s="34">
        <f t="shared" si="0"/>
        <v>-1.1112038713651975E-2</v>
      </c>
      <c r="I41" s="28"/>
      <c r="J41" s="2"/>
      <c r="K41" s="39"/>
      <c r="L41" s="3"/>
      <c r="M41" s="1"/>
      <c r="N41" s="39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35"/>
      <c r="C42" s="89" t="s">
        <v>127</v>
      </c>
      <c r="D42" s="23"/>
      <c r="E42" s="31" t="s">
        <v>36</v>
      </c>
      <c r="F42" s="25">
        <v>-11600</v>
      </c>
      <c r="G42" s="75">
        <v>-40.659999999999997</v>
      </c>
      <c r="H42" s="34">
        <f t="shared" si="0"/>
        <v>-1.170506461391423E-2</v>
      </c>
      <c r="I42" s="28"/>
      <c r="J42" s="2"/>
      <c r="K42" s="39"/>
      <c r="L42" s="3"/>
      <c r="M42" s="1"/>
      <c r="N42" s="39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35"/>
      <c r="C43" s="89" t="s">
        <v>128</v>
      </c>
      <c r="D43" s="23"/>
      <c r="E43" s="31" t="s">
        <v>31</v>
      </c>
      <c r="F43" s="25">
        <v>-800</v>
      </c>
      <c r="G43" s="75">
        <v>-41.32</v>
      </c>
      <c r="H43" s="34">
        <f t="shared" si="0"/>
        <v>-1.1895063203318642E-2</v>
      </c>
      <c r="I43" s="28"/>
      <c r="J43" s="2"/>
      <c r="K43" s="39"/>
      <c r="L43" s="3"/>
      <c r="M43" s="1"/>
      <c r="N43" s="39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35"/>
      <c r="C44" s="89" t="s">
        <v>129</v>
      </c>
      <c r="D44" s="23"/>
      <c r="E44" s="31" t="s">
        <v>42</v>
      </c>
      <c r="F44" s="25">
        <v>-2925</v>
      </c>
      <c r="G44" s="75">
        <v>-45.86</v>
      </c>
      <c r="H44" s="34">
        <f t="shared" si="0"/>
        <v>-1.3202023197100506E-2</v>
      </c>
      <c r="I44" s="28"/>
      <c r="J44" s="2"/>
      <c r="K44" s="39"/>
      <c r="L44" s="3"/>
      <c r="M44" s="1"/>
      <c r="N44" s="39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35"/>
      <c r="C45" s="89" t="s">
        <v>130</v>
      </c>
      <c r="D45" s="23"/>
      <c r="E45" s="31" t="s">
        <v>16</v>
      </c>
      <c r="F45" s="25">
        <v>-4000</v>
      </c>
      <c r="G45" s="75">
        <v>-52.04</v>
      </c>
      <c r="H45" s="34">
        <f t="shared" si="0"/>
        <v>-1.4981100897887272E-2</v>
      </c>
      <c r="I45" s="28"/>
      <c r="J45" s="2"/>
      <c r="K45" s="39"/>
      <c r="L45" s="3"/>
      <c r="M45" s="1"/>
      <c r="N45" s="39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35"/>
      <c r="C46" s="89" t="s">
        <v>131</v>
      </c>
      <c r="D46" s="23"/>
      <c r="E46" s="31" t="s">
        <v>19</v>
      </c>
      <c r="F46" s="25">
        <v>-3800</v>
      </c>
      <c r="G46" s="75">
        <v>-71.239999999999995</v>
      </c>
      <c r="H46" s="34">
        <f t="shared" si="0"/>
        <v>-2.0508332589651984E-2</v>
      </c>
      <c r="I46" s="28"/>
      <c r="J46" s="2"/>
      <c r="K46" s="39"/>
      <c r="L46" s="3"/>
      <c r="M46" s="1"/>
      <c r="N46" s="39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35"/>
      <c r="C47" s="89" t="s">
        <v>132</v>
      </c>
      <c r="D47" s="23"/>
      <c r="E47" s="31" t="s">
        <v>46</v>
      </c>
      <c r="F47" s="25">
        <v>-4550</v>
      </c>
      <c r="G47" s="75">
        <v>-91.66</v>
      </c>
      <c r="H47" s="34">
        <f t="shared" si="0"/>
        <v>-2.6386773795164246E-2</v>
      </c>
      <c r="I47" s="28"/>
      <c r="J47" s="2"/>
      <c r="K47" s="39"/>
      <c r="L47" s="3"/>
      <c r="M47" s="1"/>
      <c r="N47" s="39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35"/>
      <c r="C48" s="89" t="s">
        <v>133</v>
      </c>
      <c r="D48" s="23"/>
      <c r="E48" s="31" t="s">
        <v>42</v>
      </c>
      <c r="F48" s="25">
        <v>-22400</v>
      </c>
      <c r="G48" s="75">
        <v>-93.81</v>
      </c>
      <c r="H48" s="34">
        <f t="shared" si="0"/>
        <v>-2.7005708593981652E-2</v>
      </c>
      <c r="I48" s="28"/>
      <c r="J48" s="2"/>
      <c r="K48" s="39"/>
      <c r="L48" s="3"/>
      <c r="M48" s="1"/>
      <c r="N48" s="39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35"/>
      <c r="C49" s="89" t="s">
        <v>134</v>
      </c>
      <c r="D49" s="23"/>
      <c r="E49" s="31" t="s">
        <v>11</v>
      </c>
      <c r="F49" s="25">
        <v>-27500</v>
      </c>
      <c r="G49" s="75">
        <v>-96.06</v>
      </c>
      <c r="H49" s="34">
        <f t="shared" si="0"/>
        <v>-2.7653431057860327E-2</v>
      </c>
      <c r="I49" s="28"/>
      <c r="J49" s="2"/>
      <c r="K49" s="39"/>
      <c r="L49" s="3"/>
      <c r="M49" s="1"/>
      <c r="N49" s="39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35"/>
      <c r="C50" s="89" t="s">
        <v>135</v>
      </c>
      <c r="D50" s="23"/>
      <c r="E50" s="31" t="s">
        <v>51</v>
      </c>
      <c r="F50" s="25">
        <v>-24300</v>
      </c>
      <c r="G50" s="75">
        <v>-96.91</v>
      </c>
      <c r="H50" s="34">
        <f t="shared" si="0"/>
        <v>-2.7898126210881162E-2</v>
      </c>
      <c r="I50" s="28"/>
      <c r="J50" s="2"/>
      <c r="K50" s="39"/>
      <c r="L50" s="3"/>
      <c r="M50" s="1"/>
      <c r="N50" s="39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35"/>
      <c r="C51" s="89" t="s">
        <v>136</v>
      </c>
      <c r="D51" s="23"/>
      <c r="E51" s="31" t="s">
        <v>11</v>
      </c>
      <c r="F51" s="25">
        <v>-40950</v>
      </c>
      <c r="G51" s="75">
        <v>-97.69</v>
      </c>
      <c r="H51" s="34">
        <f t="shared" si="0"/>
        <v>-2.8122669998359103E-2</v>
      </c>
      <c r="I51" s="28"/>
      <c r="J51" s="2"/>
      <c r="K51" s="39"/>
      <c r="L51" s="3"/>
      <c r="M51" s="1"/>
      <c r="N51" s="39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35"/>
      <c r="C52" s="89" t="s">
        <v>137</v>
      </c>
      <c r="D52" s="23"/>
      <c r="E52" s="31" t="s">
        <v>42</v>
      </c>
      <c r="F52" s="25">
        <v>-5625</v>
      </c>
      <c r="G52" s="75">
        <v>-98.83</v>
      </c>
      <c r="H52" s="34">
        <f t="shared" si="0"/>
        <v>-2.8450849380057631E-2</v>
      </c>
      <c r="I52" s="28"/>
      <c r="J52" s="2"/>
      <c r="K52" s="39"/>
      <c r="L52" s="3"/>
      <c r="M52" s="1"/>
      <c r="N52" s="39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35"/>
      <c r="C53" s="89" t="s">
        <v>138</v>
      </c>
      <c r="D53" s="23"/>
      <c r="E53" s="31" t="s">
        <v>22</v>
      </c>
      <c r="F53" s="25">
        <v>-3900</v>
      </c>
      <c r="G53" s="75">
        <v>-100.27</v>
      </c>
      <c r="H53" s="34">
        <f t="shared" si="0"/>
        <v>-2.8865391756939984E-2</v>
      </c>
      <c r="I53" s="28"/>
      <c r="J53" s="2"/>
      <c r="K53" s="39"/>
      <c r="L53" s="3"/>
      <c r="M53" s="1"/>
      <c r="N53" s="39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35"/>
      <c r="C54" s="89" t="s">
        <v>139</v>
      </c>
      <c r="D54" s="23"/>
      <c r="E54" s="31" t="s">
        <v>25</v>
      </c>
      <c r="F54" s="25">
        <v>-32000</v>
      </c>
      <c r="G54" s="75">
        <v>-102.1</v>
      </c>
      <c r="H54" s="34">
        <f t="shared" si="0"/>
        <v>-2.9392206027561308E-2</v>
      </c>
      <c r="I54" s="28"/>
      <c r="J54" s="2"/>
      <c r="K54" s="39"/>
      <c r="L54" s="3"/>
      <c r="M54" s="1"/>
      <c r="N54" s="39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35"/>
      <c r="C55" s="89" t="s">
        <v>140</v>
      </c>
      <c r="D55" s="23"/>
      <c r="E55" s="31" t="s">
        <v>11</v>
      </c>
      <c r="F55" s="25">
        <v>-9750</v>
      </c>
      <c r="G55" s="75">
        <v>-102.7</v>
      </c>
      <c r="H55" s="34">
        <f t="shared" si="0"/>
        <v>-2.9564932017928959E-2</v>
      </c>
      <c r="I55" s="28"/>
      <c r="J55" s="2"/>
      <c r="K55" s="39"/>
      <c r="L55" s="3"/>
      <c r="M55" s="1"/>
      <c r="N55" s="39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35"/>
      <c r="C56" s="89" t="s">
        <v>141</v>
      </c>
      <c r="D56" s="23"/>
      <c r="E56" s="31" t="s">
        <v>29</v>
      </c>
      <c r="F56" s="25">
        <v>-9750</v>
      </c>
      <c r="G56" s="75">
        <v>-104.39</v>
      </c>
      <c r="H56" s="34">
        <f t="shared" si="0"/>
        <v>-3.0051443557464499E-2</v>
      </c>
      <c r="I56" s="28"/>
      <c r="J56" s="2"/>
      <c r="K56" s="39"/>
      <c r="L56" s="3"/>
      <c r="M56" s="1"/>
      <c r="N56" s="39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35"/>
      <c r="C57" s="89" t="s">
        <v>142</v>
      </c>
      <c r="D57" s="23"/>
      <c r="E57" s="31" t="s">
        <v>45</v>
      </c>
      <c r="F57" s="25">
        <v>-57750</v>
      </c>
      <c r="G57" s="75">
        <v>-105.82</v>
      </c>
      <c r="H57" s="34">
        <f t="shared" si="0"/>
        <v>-3.046310716784072E-2</v>
      </c>
      <c r="I57" s="28"/>
      <c r="J57" s="2"/>
      <c r="K57" s="39"/>
      <c r="L57" s="3"/>
      <c r="M57" s="1"/>
      <c r="N57" s="39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35"/>
      <c r="C58" s="89" t="s">
        <v>143</v>
      </c>
      <c r="D58" s="23"/>
      <c r="E58" s="31" t="s">
        <v>11</v>
      </c>
      <c r="F58" s="25">
        <v>-10000</v>
      </c>
      <c r="G58" s="75">
        <v>-108.77</v>
      </c>
      <c r="H58" s="34">
        <f t="shared" si="0"/>
        <v>-3.1312343287148318E-2</v>
      </c>
      <c r="I58" s="28"/>
      <c r="J58" s="2"/>
      <c r="K58" s="39"/>
      <c r="L58" s="3"/>
      <c r="M58" s="1"/>
      <c r="N58" s="39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35"/>
      <c r="C59" s="89" t="s">
        <v>144</v>
      </c>
      <c r="D59" s="23"/>
      <c r="E59" s="31" t="s">
        <v>11</v>
      </c>
      <c r="F59" s="25">
        <v>-8750</v>
      </c>
      <c r="G59" s="75">
        <v>-111.23</v>
      </c>
      <c r="H59" s="34">
        <f t="shared" si="0"/>
        <v>-3.2020519847655679E-2</v>
      </c>
      <c r="I59" s="28"/>
      <c r="J59" s="2"/>
      <c r="K59" s="39"/>
      <c r="L59" s="3"/>
      <c r="M59" s="1"/>
      <c r="N59" s="39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35"/>
      <c r="C60" s="89" t="s">
        <v>145</v>
      </c>
      <c r="D60" s="23"/>
      <c r="E60" s="31" t="s">
        <v>19</v>
      </c>
      <c r="F60" s="25">
        <v>-28900</v>
      </c>
      <c r="G60" s="75">
        <v>-111.53</v>
      </c>
      <c r="H60" s="34">
        <f t="shared" si="0"/>
        <v>-3.2106882842839503E-2</v>
      </c>
      <c r="I60" s="28"/>
      <c r="J60" s="2"/>
      <c r="K60" s="39"/>
      <c r="L60" s="3"/>
      <c r="M60" s="1"/>
      <c r="N60" s="39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35"/>
      <c r="C61" s="89" t="s">
        <v>146</v>
      </c>
      <c r="D61" s="23"/>
      <c r="E61" s="31" t="s">
        <v>11</v>
      </c>
      <c r="F61" s="25">
        <v>-7700</v>
      </c>
      <c r="G61" s="75">
        <v>-112.09</v>
      </c>
      <c r="H61" s="34">
        <f t="shared" si="0"/>
        <v>-3.2268093767182641E-2</v>
      </c>
      <c r="I61" s="28"/>
      <c r="J61" s="2"/>
      <c r="K61" s="39"/>
      <c r="L61" s="3"/>
      <c r="M61" s="1"/>
      <c r="N61" s="39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35"/>
      <c r="C62" s="89" t="s">
        <v>147</v>
      </c>
      <c r="D62" s="23"/>
      <c r="E62" s="31" t="s">
        <v>11</v>
      </c>
      <c r="F62" s="25">
        <v>-148400</v>
      </c>
      <c r="G62" s="75">
        <v>-125.77</v>
      </c>
      <c r="H62" s="34">
        <f t="shared" si="0"/>
        <v>-3.6206246347564995E-2</v>
      </c>
      <c r="I62" s="28"/>
      <c r="J62" s="2"/>
      <c r="K62" s="39"/>
      <c r="L62" s="3"/>
      <c r="M62" s="1"/>
      <c r="N62" s="39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35"/>
      <c r="C63" s="89" t="s">
        <v>148</v>
      </c>
      <c r="D63" s="23"/>
      <c r="E63" s="31" t="s">
        <v>41</v>
      </c>
      <c r="F63" s="25">
        <v>-62350</v>
      </c>
      <c r="G63" s="75">
        <v>-146.65</v>
      </c>
      <c r="H63" s="34">
        <f t="shared" si="0"/>
        <v>-4.221711081235912E-2</v>
      </c>
      <c r="I63" s="28"/>
      <c r="J63" s="2"/>
      <c r="K63" s="39"/>
      <c r="L63" s="3"/>
      <c r="M63" s="1"/>
      <c r="N63" s="39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35"/>
      <c r="C64" s="89" t="s">
        <v>149</v>
      </c>
      <c r="D64" s="23"/>
      <c r="E64" s="31" t="s">
        <v>11</v>
      </c>
      <c r="F64" s="25">
        <v>-29250</v>
      </c>
      <c r="G64" s="75">
        <v>-209.21</v>
      </c>
      <c r="H64" s="34">
        <f t="shared" si="0"/>
        <v>-6.0226674074692475E-2</v>
      </c>
      <c r="I64" s="28"/>
      <c r="J64" s="2"/>
      <c r="K64" s="39"/>
      <c r="L64" s="3"/>
      <c r="M64" s="1"/>
      <c r="N64" s="39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35"/>
      <c r="C65" s="36" t="s">
        <v>66</v>
      </c>
      <c r="D65" s="23"/>
      <c r="E65" s="24"/>
      <c r="F65" s="25"/>
      <c r="G65" s="37">
        <f>SUM(G38:G64)</f>
        <v>-2349.5699999999997</v>
      </c>
      <c r="H65" s="38">
        <f>SUM(H38:H64)</f>
        <v>-0.67638634198018843</v>
      </c>
      <c r="I65" s="28"/>
      <c r="J65" s="2"/>
      <c r="K65" s="39"/>
      <c r="L65" s="3"/>
      <c r="M65" s="1"/>
      <c r="N65" s="39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35"/>
      <c r="C66" s="36"/>
      <c r="D66" s="23"/>
      <c r="E66" s="24"/>
      <c r="F66" s="25"/>
      <c r="G66" s="25"/>
      <c r="H66" s="25"/>
      <c r="I66" s="28"/>
      <c r="J66" s="2"/>
      <c r="K66" s="39"/>
      <c r="L66" s="3"/>
      <c r="M66" s="1"/>
      <c r="N66" s="39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35"/>
      <c r="C67" s="104" t="s">
        <v>186</v>
      </c>
      <c r="D67" s="23"/>
      <c r="E67" s="24"/>
      <c r="F67" s="25"/>
      <c r="G67" s="25"/>
      <c r="H67" s="25"/>
      <c r="I67" s="28"/>
      <c r="J67" s="2"/>
      <c r="K67" s="39"/>
      <c r="L67" s="3"/>
      <c r="M67" s="1"/>
      <c r="N67" s="39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35"/>
      <c r="C68" s="78" t="s">
        <v>120</v>
      </c>
      <c r="D68" s="23"/>
      <c r="E68" s="24"/>
      <c r="F68" s="25"/>
      <c r="G68" s="25"/>
      <c r="H68" s="25"/>
      <c r="I68" s="28"/>
      <c r="J68" s="2"/>
      <c r="K68" s="39"/>
      <c r="L68" s="3"/>
      <c r="M68" s="1"/>
      <c r="N68" s="39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35"/>
      <c r="C69" s="74" t="s">
        <v>121</v>
      </c>
      <c r="D69" s="23" t="s">
        <v>122</v>
      </c>
      <c r="E69" s="31" t="s">
        <v>103</v>
      </c>
      <c r="F69" s="25">
        <v>500000</v>
      </c>
      <c r="G69" s="90">
        <v>474.27</v>
      </c>
      <c r="H69" s="34">
        <f t="shared" ref="H69" si="1">G69/$G$80</f>
        <v>0.13653125908610678</v>
      </c>
      <c r="I69" s="88">
        <v>5.74E-2</v>
      </c>
      <c r="J69" s="2"/>
      <c r="K69" s="39"/>
      <c r="L69" s="3"/>
      <c r="M69" s="1"/>
      <c r="N69" s="39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35"/>
      <c r="C70" s="36" t="s">
        <v>66</v>
      </c>
      <c r="D70" s="23"/>
      <c r="E70" s="24"/>
      <c r="F70" s="25"/>
      <c r="G70" s="37">
        <f>SUM(G69)</f>
        <v>474.27</v>
      </c>
      <c r="H70" s="38">
        <f>SUM(H69)</f>
        <v>0.13653125908610678</v>
      </c>
      <c r="I70" s="28"/>
      <c r="J70" s="2"/>
      <c r="K70" s="39"/>
      <c r="L70" s="3"/>
      <c r="M70" s="1"/>
      <c r="N70" s="39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22"/>
      <c r="D71" s="23"/>
      <c r="E71" s="24"/>
      <c r="F71" s="25"/>
      <c r="G71" s="26"/>
      <c r="H71" s="27"/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35" t="s">
        <v>67</v>
      </c>
      <c r="C72" s="29" t="s">
        <v>94</v>
      </c>
      <c r="D72" s="23"/>
      <c r="E72" s="24"/>
      <c r="F72" s="25"/>
      <c r="G72" s="26"/>
      <c r="H72" s="27"/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40" t="s">
        <v>68</v>
      </c>
      <c r="D73" s="23"/>
      <c r="E73" s="24"/>
      <c r="F73" s="25">
        <v>500000</v>
      </c>
      <c r="G73" s="41">
        <v>500</v>
      </c>
      <c r="H73" s="34">
        <f>G73/$G$80</f>
        <v>0.14393832530637271</v>
      </c>
      <c r="I73" s="87">
        <v>4.7550999999999996E-2</v>
      </c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36" t="s">
        <v>66</v>
      </c>
      <c r="D74" s="23"/>
      <c r="E74" s="24"/>
      <c r="F74" s="25"/>
      <c r="G74" s="42">
        <f>SUM(G73)</f>
        <v>500</v>
      </c>
      <c r="H74" s="38">
        <f>SUM(H73)</f>
        <v>0.14393832530637271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20"/>
      <c r="B75" s="21"/>
      <c r="C75" s="40"/>
      <c r="D75" s="23"/>
      <c r="E75" s="24"/>
      <c r="F75" s="25"/>
      <c r="G75" s="26"/>
      <c r="H75" s="27"/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35"/>
      <c r="C76" s="22" t="s">
        <v>69</v>
      </c>
      <c r="D76" s="23"/>
      <c r="E76" s="24"/>
      <c r="F76" s="25"/>
      <c r="G76" s="26"/>
      <c r="H76" s="27"/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40" t="s">
        <v>70</v>
      </c>
      <c r="D77" s="23"/>
      <c r="E77" s="24"/>
      <c r="F77" s="25"/>
      <c r="G77" s="43">
        <f>G80-G74-G70-XDO_?FINAL_MV?53?</f>
        <v>150.76000000000022</v>
      </c>
      <c r="H77" s="34">
        <f>(G77/$G$80)-0.0001</f>
        <v>4.330028384637756E-2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36" t="s">
        <v>66</v>
      </c>
      <c r="D78" s="23"/>
      <c r="E78" s="24"/>
      <c r="F78" s="25"/>
      <c r="G78" s="44">
        <f>SUM(G77)</f>
        <v>150.76000000000022</v>
      </c>
      <c r="H78" s="38">
        <f>SUM(H77)</f>
        <v>4.330028384637756E-2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45"/>
      <c r="D79" s="23"/>
      <c r="E79" s="24"/>
      <c r="F79" s="25"/>
      <c r="G79" s="26"/>
      <c r="H79" s="27"/>
      <c r="I79" s="46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thickBot="1" x14ac:dyDescent="0.55000000000000004">
      <c r="A80" s="1"/>
      <c r="B80" s="1"/>
      <c r="C80" s="103" t="s">
        <v>71</v>
      </c>
      <c r="D80" s="47"/>
      <c r="E80" s="48"/>
      <c r="F80" s="49"/>
      <c r="G80" s="50">
        <v>3473.71</v>
      </c>
      <c r="H80" s="51">
        <v>1</v>
      </c>
      <c r="I80" s="102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52"/>
      <c r="D81" s="52"/>
      <c r="E81" s="52"/>
      <c r="F81" s="52"/>
      <c r="G81" s="52"/>
      <c r="H81" s="52"/>
      <c r="I81" s="53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54" t="s">
        <v>72</v>
      </c>
      <c r="D82" s="1"/>
      <c r="E82" s="1"/>
      <c r="F82" s="53"/>
      <c r="G82" s="55"/>
      <c r="H82" s="55"/>
      <c r="I82" s="53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54"/>
      <c r="D83" s="1"/>
      <c r="E83" s="1"/>
      <c r="F83" s="53"/>
      <c r="G83" s="55"/>
      <c r="H83" s="55"/>
      <c r="I83" s="53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56" t="s">
        <v>73</v>
      </c>
      <c r="D84" s="52"/>
      <c r="E84" s="52"/>
      <c r="F84" s="52"/>
      <c r="G84" s="55"/>
      <c r="H84" s="55"/>
      <c r="I84" s="53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57" t="s">
        <v>74</v>
      </c>
      <c r="D85" s="52"/>
      <c r="E85" s="52"/>
      <c r="F85" s="52"/>
      <c r="G85" s="55"/>
      <c r="H85" s="55"/>
      <c r="I85" s="53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57" t="s">
        <v>75</v>
      </c>
      <c r="D86" s="58"/>
      <c r="E86" s="58"/>
      <c r="F86" s="52"/>
      <c r="G86" s="55"/>
      <c r="H86" s="55"/>
      <c r="I86" s="53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57"/>
      <c r="D87" s="58"/>
      <c r="E87" s="58"/>
      <c r="F87" s="52"/>
      <c r="G87" s="55"/>
      <c r="H87" s="55"/>
      <c r="I87" s="53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59" t="s">
        <v>76</v>
      </c>
      <c r="D88" s="73" t="s">
        <v>104</v>
      </c>
      <c r="E88" s="73" t="s">
        <v>185</v>
      </c>
      <c r="F88" s="52"/>
      <c r="G88" s="55"/>
      <c r="H88" s="55"/>
      <c r="I88" s="53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60" t="s">
        <v>77</v>
      </c>
      <c r="D89" s="61">
        <v>10.0489</v>
      </c>
      <c r="E89" s="61" t="s">
        <v>150</v>
      </c>
      <c r="F89" s="52"/>
      <c r="G89" s="55"/>
      <c r="H89" s="55"/>
      <c r="I89" s="53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62"/>
      <c r="D90" s="52"/>
      <c r="E90" s="52"/>
      <c r="F90" s="52"/>
      <c r="G90" s="55"/>
      <c r="H90" s="55"/>
      <c r="I90" s="53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52"/>
      <c r="D91" s="52"/>
      <c r="E91" s="52"/>
      <c r="F91" s="52"/>
      <c r="G91" s="55"/>
      <c r="H91" s="55"/>
      <c r="I91" s="53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52" t="s">
        <v>78</v>
      </c>
      <c r="D92" s="52"/>
      <c r="E92" s="52"/>
      <c r="F92" s="52"/>
      <c r="G92" s="55"/>
      <c r="H92" s="55"/>
      <c r="I92" s="53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79" t="s">
        <v>95</v>
      </c>
      <c r="D93" s="80"/>
      <c r="E93" s="80"/>
      <c r="F93" s="80"/>
      <c r="G93" s="80"/>
      <c r="H93" s="81"/>
      <c r="I93" s="53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82" t="s">
        <v>105</v>
      </c>
      <c r="D94" s="80"/>
      <c r="E94" s="80"/>
      <c r="F94" s="80"/>
      <c r="G94" s="80"/>
      <c r="H94" s="80"/>
      <c r="I94" s="53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43.5" customHeight="1" x14ac:dyDescent="0.5">
      <c r="A95" s="1"/>
      <c r="B95" s="1"/>
      <c r="C95" s="83" t="s">
        <v>96</v>
      </c>
      <c r="D95" s="83" t="s">
        <v>97</v>
      </c>
      <c r="E95" s="83" t="s">
        <v>98</v>
      </c>
      <c r="F95" s="83" t="s">
        <v>99</v>
      </c>
      <c r="G95" s="83" t="s">
        <v>100</v>
      </c>
      <c r="H95" s="83" t="s">
        <v>101</v>
      </c>
      <c r="I95" s="53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84" t="s">
        <v>152</v>
      </c>
      <c r="D96" s="100">
        <v>46266</v>
      </c>
      <c r="E96" s="101" t="s">
        <v>102</v>
      </c>
      <c r="F96" s="85">
        <v>724.64102000000003</v>
      </c>
      <c r="G96" s="85">
        <v>715.25</v>
      </c>
      <c r="H96" s="112">
        <v>688.21070199999997</v>
      </c>
      <c r="I96" s="53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84" t="s">
        <v>153</v>
      </c>
      <c r="D97" s="100">
        <v>46266</v>
      </c>
      <c r="E97" s="101" t="s">
        <v>102</v>
      </c>
      <c r="F97" s="85">
        <v>411</v>
      </c>
      <c r="G97" s="85">
        <v>404.3</v>
      </c>
      <c r="H97" s="113"/>
      <c r="I97" s="53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84" t="s">
        <v>154</v>
      </c>
      <c r="D98" s="100">
        <v>46266</v>
      </c>
      <c r="E98" s="101" t="s">
        <v>102</v>
      </c>
      <c r="F98" s="85">
        <v>1094.0999999999999</v>
      </c>
      <c r="G98" s="85">
        <v>1087.7</v>
      </c>
      <c r="H98" s="113"/>
      <c r="I98" s="53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84" t="s">
        <v>106</v>
      </c>
      <c r="D99" s="100">
        <v>46266</v>
      </c>
      <c r="E99" s="101" t="s">
        <v>102</v>
      </c>
      <c r="F99" s="85">
        <v>1244.2141999999999</v>
      </c>
      <c r="G99" s="85">
        <v>1271.2</v>
      </c>
      <c r="H99" s="113"/>
      <c r="I99" s="53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84" t="s">
        <v>155</v>
      </c>
      <c r="D100" s="100">
        <v>46266</v>
      </c>
      <c r="E100" s="101" t="s">
        <v>102</v>
      </c>
      <c r="F100" s="85">
        <v>1108.476901</v>
      </c>
      <c r="G100" s="85">
        <v>1070.7</v>
      </c>
      <c r="H100" s="113"/>
      <c r="I100" s="53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84" t="s">
        <v>156</v>
      </c>
      <c r="D101" s="100">
        <v>46266</v>
      </c>
      <c r="E101" s="101" t="s">
        <v>102</v>
      </c>
      <c r="F101" s="85">
        <v>242.79349999999999</v>
      </c>
      <c r="G101" s="85">
        <v>238.55</v>
      </c>
      <c r="H101" s="113"/>
      <c r="I101" s="53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84" t="s">
        <v>157</v>
      </c>
      <c r="D102" s="100">
        <v>46266</v>
      </c>
      <c r="E102" s="101" t="s">
        <v>102</v>
      </c>
      <c r="F102" s="85">
        <v>1943.9624759999999</v>
      </c>
      <c r="G102" s="85">
        <v>1874.7</v>
      </c>
      <c r="H102" s="113"/>
      <c r="I102" s="53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84" t="s">
        <v>158</v>
      </c>
      <c r="D103" s="100">
        <v>46266</v>
      </c>
      <c r="E103" s="101" t="s">
        <v>102</v>
      </c>
      <c r="F103" s="85">
        <v>399.70269999999999</v>
      </c>
      <c r="G103" s="85">
        <v>398.8</v>
      </c>
      <c r="H103" s="113"/>
      <c r="I103" s="53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84" t="s">
        <v>159</v>
      </c>
      <c r="D104" s="100">
        <v>46266</v>
      </c>
      <c r="E104" s="101" t="s">
        <v>102</v>
      </c>
      <c r="F104" s="85">
        <v>247.74482399999999</v>
      </c>
      <c r="G104" s="85">
        <v>235.2</v>
      </c>
      <c r="H104" s="113"/>
      <c r="I104" s="53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84" t="s">
        <v>160</v>
      </c>
      <c r="D105" s="100">
        <v>46266</v>
      </c>
      <c r="E105" s="101" t="s">
        <v>102</v>
      </c>
      <c r="F105" s="85">
        <v>5203.5</v>
      </c>
      <c r="G105" s="85">
        <v>5164.5</v>
      </c>
      <c r="H105" s="113"/>
      <c r="I105" s="53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84" t="s">
        <v>161</v>
      </c>
      <c r="D106" s="100">
        <v>46266</v>
      </c>
      <c r="E106" s="101" t="s">
        <v>102</v>
      </c>
      <c r="F106" s="85">
        <v>397.05</v>
      </c>
      <c r="G106" s="85">
        <v>385.95</v>
      </c>
      <c r="H106" s="113"/>
      <c r="I106" s="53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84" t="s">
        <v>162</v>
      </c>
      <c r="D107" s="100">
        <v>46266</v>
      </c>
      <c r="E107" s="101" t="s">
        <v>102</v>
      </c>
      <c r="F107" s="85">
        <v>350.54090000000002</v>
      </c>
      <c r="G107" s="85">
        <v>349.3</v>
      </c>
      <c r="H107" s="113"/>
      <c r="I107" s="53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84" t="s">
        <v>163</v>
      </c>
      <c r="D108" s="100">
        <v>46266</v>
      </c>
      <c r="E108" s="101" t="s">
        <v>102</v>
      </c>
      <c r="F108" s="85">
        <v>2103.5071010000001</v>
      </c>
      <c r="G108" s="85">
        <v>2014.5</v>
      </c>
      <c r="H108" s="113"/>
      <c r="I108" s="53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84" t="s">
        <v>164</v>
      </c>
      <c r="D109" s="100">
        <v>46266</v>
      </c>
      <c r="E109" s="101" t="s">
        <v>102</v>
      </c>
      <c r="F109" s="85">
        <v>2612.4614999999999</v>
      </c>
      <c r="G109" s="85">
        <v>2570.9</v>
      </c>
      <c r="H109" s="113"/>
      <c r="I109" s="53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84" t="s">
        <v>165</v>
      </c>
      <c r="D110" s="100">
        <v>46266</v>
      </c>
      <c r="E110" s="101" t="s">
        <v>102</v>
      </c>
      <c r="F110" s="85">
        <v>1405.1180999999999</v>
      </c>
      <c r="G110" s="85">
        <v>1455.7</v>
      </c>
      <c r="H110" s="113"/>
      <c r="I110" s="53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84" t="s">
        <v>166</v>
      </c>
      <c r="D111" s="100">
        <v>46266</v>
      </c>
      <c r="E111" s="101" t="s">
        <v>102</v>
      </c>
      <c r="F111" s="85">
        <v>1608.5</v>
      </c>
      <c r="G111" s="85">
        <v>1567.8</v>
      </c>
      <c r="H111" s="113"/>
      <c r="I111" s="53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84" t="s">
        <v>167</v>
      </c>
      <c r="D112" s="100">
        <v>46266</v>
      </c>
      <c r="E112" s="101" t="s">
        <v>102</v>
      </c>
      <c r="F112" s="85">
        <v>86.961849999999998</v>
      </c>
      <c r="G112" s="85">
        <v>84.75</v>
      </c>
      <c r="H112" s="113"/>
      <c r="I112" s="53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84" t="s">
        <v>168</v>
      </c>
      <c r="D113" s="100">
        <v>46266</v>
      </c>
      <c r="E113" s="101" t="s">
        <v>102</v>
      </c>
      <c r="F113" s="85">
        <v>373.48230000000001</v>
      </c>
      <c r="G113" s="85">
        <v>385.9</v>
      </c>
      <c r="H113" s="113"/>
      <c r="I113" s="53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84" t="s">
        <v>169</v>
      </c>
      <c r="D114" s="100">
        <v>46266</v>
      </c>
      <c r="E114" s="101" t="s">
        <v>102</v>
      </c>
      <c r="F114" s="85">
        <v>426.83120000000002</v>
      </c>
      <c r="G114" s="85">
        <v>418.8</v>
      </c>
      <c r="H114" s="113"/>
      <c r="I114" s="53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84" t="s">
        <v>170</v>
      </c>
      <c r="D115" s="100">
        <v>46266</v>
      </c>
      <c r="E115" s="101" t="s">
        <v>102</v>
      </c>
      <c r="F115" s="85">
        <v>1319.3375000000001</v>
      </c>
      <c r="G115" s="85">
        <v>1301.0999999999999</v>
      </c>
      <c r="H115" s="113"/>
      <c r="I115" s="53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84" t="s">
        <v>171</v>
      </c>
      <c r="D116" s="100">
        <v>46266</v>
      </c>
      <c r="E116" s="101" t="s">
        <v>102</v>
      </c>
      <c r="F116" s="85">
        <v>1803.2733000000001</v>
      </c>
      <c r="G116" s="85">
        <v>1757</v>
      </c>
      <c r="H116" s="113"/>
      <c r="I116" s="53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84" t="s">
        <v>172</v>
      </c>
      <c r="D117" s="100">
        <v>46266</v>
      </c>
      <c r="E117" s="101" t="s">
        <v>102</v>
      </c>
      <c r="F117" s="85">
        <v>1056.292301</v>
      </c>
      <c r="G117" s="85">
        <v>1053.3</v>
      </c>
      <c r="H117" s="113"/>
      <c r="I117" s="53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84" t="s">
        <v>173</v>
      </c>
      <c r="D118" s="100">
        <v>46266</v>
      </c>
      <c r="E118" s="101" t="s">
        <v>102</v>
      </c>
      <c r="F118" s="85">
        <v>375.4812</v>
      </c>
      <c r="G118" s="85">
        <v>350.55</v>
      </c>
      <c r="H118" s="113"/>
      <c r="I118" s="53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84" t="s">
        <v>174</v>
      </c>
      <c r="D119" s="100">
        <v>46266</v>
      </c>
      <c r="E119" s="101" t="s">
        <v>102</v>
      </c>
      <c r="F119" s="85">
        <v>185.50095200000001</v>
      </c>
      <c r="G119" s="85">
        <v>183.24</v>
      </c>
      <c r="H119" s="113"/>
      <c r="I119" s="53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84" t="s">
        <v>175</v>
      </c>
      <c r="D120" s="100">
        <v>46266</v>
      </c>
      <c r="E120" s="101" t="s">
        <v>102</v>
      </c>
      <c r="F120" s="85">
        <v>5118</v>
      </c>
      <c r="G120" s="85">
        <v>5159.8</v>
      </c>
      <c r="H120" s="113"/>
      <c r="I120" s="53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84" t="s">
        <v>176</v>
      </c>
      <c r="D121" s="100">
        <v>46266</v>
      </c>
      <c r="E121" s="101" t="s">
        <v>102</v>
      </c>
      <c r="F121" s="85">
        <v>4442.7</v>
      </c>
      <c r="G121" s="85">
        <v>4343.8</v>
      </c>
      <c r="H121" s="113"/>
      <c r="I121" s="53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84" t="s">
        <v>177</v>
      </c>
      <c r="D122" s="100">
        <v>46266</v>
      </c>
      <c r="E122" s="101" t="s">
        <v>102</v>
      </c>
      <c r="F122" s="85">
        <v>325.32249999999999</v>
      </c>
      <c r="G122" s="85">
        <v>319.05</v>
      </c>
      <c r="H122" s="114"/>
      <c r="I122" s="53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91"/>
      <c r="D123" s="92"/>
      <c r="E123" s="93"/>
      <c r="F123" s="94"/>
      <c r="G123" s="94"/>
      <c r="H123" s="55"/>
      <c r="I123" s="53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86" t="s">
        <v>151</v>
      </c>
      <c r="D124" s="52"/>
      <c r="E124" s="52"/>
      <c r="F124" s="52"/>
      <c r="G124" s="55"/>
      <c r="H124" s="55"/>
      <c r="I124" s="53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86"/>
      <c r="D125" s="52"/>
      <c r="E125" s="52"/>
      <c r="F125" s="52"/>
      <c r="G125" s="55"/>
      <c r="H125" s="55"/>
      <c r="I125" s="53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" customHeight="1" x14ac:dyDescent="0.5">
      <c r="A126" s="1"/>
      <c r="B126" s="1"/>
      <c r="C126" s="52" t="s">
        <v>107</v>
      </c>
      <c r="D126" s="52"/>
      <c r="E126" s="52"/>
      <c r="F126" s="52"/>
      <c r="G126" s="55"/>
      <c r="H126" s="55"/>
      <c r="I126" s="53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72" x14ac:dyDescent="0.5">
      <c r="A127" s="1"/>
      <c r="B127" s="1"/>
      <c r="C127" s="95" t="s">
        <v>178</v>
      </c>
      <c r="D127" s="95" t="s">
        <v>179</v>
      </c>
      <c r="E127" s="95" t="s">
        <v>180</v>
      </c>
      <c r="F127" s="95" t="s">
        <v>181</v>
      </c>
      <c r="G127" s="96" t="s">
        <v>182</v>
      </c>
      <c r="H127" s="55"/>
      <c r="I127" s="53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" customHeight="1" x14ac:dyDescent="0.5">
      <c r="A128" s="1"/>
      <c r="B128" s="1"/>
      <c r="C128" s="97" t="s">
        <v>183</v>
      </c>
      <c r="D128" s="97">
        <v>360</v>
      </c>
      <c r="E128" s="97" t="s">
        <v>183</v>
      </c>
      <c r="F128" s="97" t="s">
        <v>184</v>
      </c>
      <c r="G128" s="97" t="s">
        <v>183</v>
      </c>
      <c r="H128" s="55"/>
      <c r="I128" s="53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" customHeight="1" x14ac:dyDescent="0.5">
      <c r="A129" s="1"/>
      <c r="B129" s="1"/>
      <c r="C129" s="52"/>
      <c r="D129" s="52"/>
      <c r="E129" s="52"/>
      <c r="F129" s="52"/>
      <c r="G129" s="55"/>
      <c r="H129" s="55"/>
      <c r="I129" s="53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52" t="s">
        <v>108</v>
      </c>
      <c r="D130" s="52"/>
      <c r="E130" s="52"/>
      <c r="F130" s="52"/>
      <c r="G130" s="55"/>
      <c r="H130" s="55"/>
      <c r="I130" s="53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52" t="s">
        <v>109</v>
      </c>
      <c r="D131" s="52"/>
      <c r="E131" s="52"/>
      <c r="F131" s="52"/>
      <c r="G131" s="55"/>
      <c r="H131" s="55"/>
      <c r="I131" s="53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52" t="s">
        <v>110</v>
      </c>
      <c r="D132" s="52"/>
      <c r="E132" s="52"/>
      <c r="F132" s="52"/>
      <c r="G132" s="55"/>
      <c r="H132" s="55"/>
      <c r="I132" s="53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52" t="s">
        <v>111</v>
      </c>
      <c r="D133" s="52"/>
      <c r="E133" s="52"/>
      <c r="F133" s="52"/>
      <c r="G133" s="55"/>
      <c r="H133" s="55"/>
      <c r="I133" s="53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52" t="s">
        <v>112</v>
      </c>
      <c r="D134" s="52"/>
      <c r="E134" s="52"/>
      <c r="F134" s="52"/>
      <c r="G134" s="55"/>
      <c r="H134" s="55"/>
      <c r="I134" s="53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52" t="s">
        <v>113</v>
      </c>
      <c r="D135" s="52"/>
      <c r="E135" s="52"/>
      <c r="F135" s="52"/>
      <c r="G135" s="55"/>
      <c r="H135" s="55"/>
      <c r="I135" s="53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52" t="s">
        <v>114</v>
      </c>
      <c r="D136" s="52"/>
      <c r="E136" s="52"/>
      <c r="F136" s="52"/>
      <c r="G136" s="55"/>
      <c r="H136" s="55"/>
      <c r="I136" s="53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52" t="s">
        <v>115</v>
      </c>
      <c r="D137" s="52"/>
      <c r="E137" s="52"/>
      <c r="F137" s="52"/>
      <c r="G137" s="55"/>
      <c r="H137" s="55"/>
      <c r="I137" s="53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52" t="s">
        <v>116</v>
      </c>
      <c r="D138" s="52"/>
      <c r="E138" s="52"/>
      <c r="F138" s="52"/>
      <c r="G138" s="55"/>
      <c r="H138" s="55"/>
      <c r="I138" s="53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52" t="s">
        <v>117</v>
      </c>
      <c r="D139" s="52"/>
      <c r="E139" s="52"/>
      <c r="F139" s="52"/>
      <c r="G139" s="55"/>
      <c r="H139" s="55"/>
      <c r="I139" s="53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52" t="s">
        <v>79</v>
      </c>
      <c r="D140" s="52"/>
      <c r="E140" s="52"/>
      <c r="F140" s="52"/>
      <c r="G140" s="55"/>
      <c r="H140" s="55"/>
      <c r="I140" s="53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3"/>
      <c r="G141" s="55"/>
      <c r="H141" s="55"/>
      <c r="I141" s="53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63" t="s">
        <v>80</v>
      </c>
      <c r="D142" s="1"/>
      <c r="E142" s="1"/>
      <c r="F142" s="53"/>
      <c r="G142" s="55"/>
      <c r="H142" s="55"/>
      <c r="I142" s="53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64" t="s">
        <v>189</v>
      </c>
      <c r="D143" s="1"/>
      <c r="E143" s="1"/>
      <c r="F143" s="53"/>
      <c r="G143" s="55"/>
      <c r="H143" s="55"/>
      <c r="I143" s="53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5000000000000004">
      <c r="A144" s="1"/>
      <c r="B144" s="1"/>
      <c r="C144" s="65"/>
      <c r="D144" s="1"/>
      <c r="E144" s="1"/>
      <c r="F144" s="52"/>
      <c r="G144" s="52"/>
      <c r="H144" s="52"/>
      <c r="I144" s="66"/>
      <c r="J144" s="39"/>
      <c r="K144" s="39"/>
      <c r="L144" s="39"/>
      <c r="M144" s="39"/>
      <c r="N144" s="39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39.75" customHeight="1" x14ac:dyDescent="0.5">
      <c r="A145" s="1"/>
      <c r="B145" s="1"/>
      <c r="C145" s="64" t="s">
        <v>190</v>
      </c>
      <c r="D145" s="1"/>
      <c r="E145" s="1"/>
      <c r="F145" s="53"/>
      <c r="G145" s="55"/>
      <c r="H145" s="55"/>
      <c r="I145" s="53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65"/>
      <c r="D146" s="1"/>
      <c r="E146" s="1"/>
      <c r="F146" s="53"/>
      <c r="G146" s="55"/>
      <c r="H146" s="55"/>
      <c r="I146" s="53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67" t="s">
        <v>191</v>
      </c>
      <c r="D147" s="1"/>
      <c r="E147" s="1"/>
      <c r="F147" s="53"/>
      <c r="G147" s="55"/>
      <c r="H147" s="55"/>
      <c r="I147" s="53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68" t="s">
        <v>81</v>
      </c>
      <c r="D148" s="1"/>
      <c r="E148" s="1"/>
      <c r="F148" s="53"/>
      <c r="G148" s="55"/>
      <c r="H148" s="55"/>
      <c r="I148" s="53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3"/>
      <c r="G149" s="55"/>
      <c r="H149" s="55"/>
      <c r="I149" s="53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69" t="s">
        <v>82</v>
      </c>
      <c r="D150" s="70"/>
      <c r="E150" s="70"/>
      <c r="F150" s="53"/>
      <c r="G150" s="55"/>
      <c r="H150" s="55"/>
      <c r="I150" s="53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3"/>
      <c r="G151" s="55"/>
      <c r="H151" s="55"/>
      <c r="I151" s="53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3"/>
      <c r="G152" s="55"/>
      <c r="H152" s="55"/>
      <c r="I152" s="53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0"/>
      <c r="D153" s="10"/>
      <c r="E153" s="10"/>
      <c r="F153" s="53"/>
      <c r="G153" s="55"/>
      <c r="H153" s="55"/>
      <c r="I153" s="53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71"/>
      <c r="E154" s="71"/>
      <c r="F154" s="53"/>
      <c r="G154" s="55"/>
      <c r="H154" s="55"/>
      <c r="I154" s="53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3"/>
      <c r="G155" s="55"/>
      <c r="H155" s="55"/>
      <c r="I155" s="53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3"/>
      <c r="G156" s="55"/>
      <c r="H156" s="55"/>
      <c r="I156" s="53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3"/>
      <c r="G157" s="55"/>
      <c r="H157" s="55"/>
      <c r="I157" s="53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3"/>
      <c r="G158" s="55"/>
      <c r="H158" s="55"/>
      <c r="I158" s="53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3"/>
      <c r="G159" s="55"/>
      <c r="H159" s="55"/>
      <c r="I159" s="53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3"/>
      <c r="G160" s="55"/>
      <c r="H160" s="55"/>
      <c r="I160" s="53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3"/>
      <c r="G161" s="55"/>
      <c r="H161" s="55"/>
      <c r="I161" s="53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3"/>
      <c r="G162" s="55"/>
      <c r="H162" s="55"/>
      <c r="I162" s="53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3"/>
      <c r="G163" s="55"/>
      <c r="H163" s="55"/>
      <c r="I163" s="53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3"/>
      <c r="G164" s="55"/>
      <c r="H164" s="55"/>
      <c r="I164" s="53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3"/>
      <c r="G165" s="55"/>
      <c r="H165" s="55"/>
      <c r="I165" s="53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3"/>
      <c r="G166" s="55"/>
      <c r="H166" s="55"/>
      <c r="I166" s="53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3"/>
      <c r="G167" s="55"/>
      <c r="H167" s="55"/>
      <c r="I167" s="53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3"/>
      <c r="G168" s="55"/>
      <c r="H168" s="55"/>
      <c r="I168" s="53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3"/>
      <c r="G169" s="55"/>
      <c r="H169" s="55"/>
      <c r="I169" s="53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3"/>
      <c r="G170" s="55"/>
      <c r="H170" s="55"/>
      <c r="I170" s="53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36" x14ac:dyDescent="0.5">
      <c r="A171" s="1"/>
      <c r="B171" s="1"/>
      <c r="C171" s="105" t="s">
        <v>192</v>
      </c>
      <c r="D171" s="1"/>
      <c r="E171" s="1"/>
      <c r="F171" s="53"/>
      <c r="G171" s="55"/>
      <c r="H171" s="55"/>
      <c r="I171" s="53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3"/>
      <c r="G172" s="55"/>
      <c r="H172" s="55"/>
      <c r="I172" s="53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3"/>
      <c r="G173" s="55"/>
      <c r="H173" s="55"/>
      <c r="I173" s="53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69" t="s">
        <v>83</v>
      </c>
      <c r="D174" s="70"/>
      <c r="E174" s="70"/>
      <c r="F174" s="70"/>
      <c r="G174" s="70"/>
      <c r="H174" s="55"/>
      <c r="I174" s="53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3"/>
      <c r="G175" s="55"/>
      <c r="H175" s="55"/>
      <c r="I175" s="53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3"/>
      <c r="G176" s="55"/>
      <c r="H176" s="55"/>
      <c r="I176" s="53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3"/>
      <c r="G177" s="55"/>
      <c r="H177" s="55"/>
      <c r="I177" s="53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3"/>
      <c r="G178" s="55"/>
      <c r="H178" s="55"/>
      <c r="I178" s="53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3"/>
      <c r="G179" s="55"/>
      <c r="H179" s="55"/>
      <c r="I179" s="53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3"/>
      <c r="G180" s="55"/>
      <c r="H180" s="55"/>
      <c r="I180" s="53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3"/>
      <c r="G181" s="55"/>
      <c r="H181" s="55"/>
      <c r="I181" s="53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3"/>
      <c r="G182" s="55"/>
      <c r="H182" s="55"/>
      <c r="I182" s="53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3"/>
      <c r="G183" s="55"/>
      <c r="H183" s="55"/>
      <c r="I183" s="53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3"/>
      <c r="G184" s="55"/>
      <c r="H184" s="55"/>
      <c r="I184" s="53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3"/>
      <c r="G185" s="55"/>
      <c r="H185" s="55"/>
      <c r="I185" s="53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3"/>
      <c r="G186" s="55"/>
      <c r="H186" s="55"/>
      <c r="I186" s="53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3"/>
      <c r="G187" s="55"/>
      <c r="H187" s="55"/>
      <c r="I187" s="53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3"/>
      <c r="G188" s="55"/>
      <c r="H188" s="55"/>
      <c r="I188" s="53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3"/>
      <c r="G189" s="55"/>
      <c r="H189" s="55"/>
      <c r="I189" s="53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3"/>
      <c r="G190" s="55"/>
      <c r="H190" s="55"/>
      <c r="I190" s="53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3"/>
      <c r="G191" s="55"/>
      <c r="H191" s="55"/>
      <c r="I191" s="53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3"/>
      <c r="G192" s="55"/>
      <c r="H192" s="55"/>
      <c r="I192" s="53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54" t="s">
        <v>193</v>
      </c>
      <c r="D193" s="1"/>
      <c r="E193" s="1"/>
      <c r="F193" s="53"/>
      <c r="G193" s="55"/>
      <c r="H193" s="55"/>
      <c r="I193" s="53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72"/>
      <c r="D194" s="1"/>
      <c r="E194" s="1"/>
      <c r="F194" s="53"/>
      <c r="G194" s="55"/>
      <c r="H194" s="55"/>
      <c r="I194" s="53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3"/>
      <c r="G195" s="55"/>
      <c r="H195" s="55"/>
      <c r="I195" s="53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3"/>
      <c r="G196" s="55"/>
      <c r="H196" s="55"/>
      <c r="I196" s="53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3"/>
      <c r="G197" s="55"/>
      <c r="H197" s="55"/>
      <c r="I197" s="53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3"/>
      <c r="G198" s="55"/>
      <c r="H198" s="55"/>
      <c r="I198" s="53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3"/>
      <c r="G199" s="55"/>
      <c r="H199" s="55"/>
      <c r="I199" s="53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3"/>
      <c r="G200" s="55"/>
      <c r="H200" s="55"/>
      <c r="I200" s="53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3"/>
      <c r="G201" s="55"/>
      <c r="H201" s="55"/>
      <c r="I201" s="53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3"/>
      <c r="G202" s="55"/>
      <c r="H202" s="55"/>
      <c r="I202" s="53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3"/>
      <c r="G203" s="55"/>
      <c r="H203" s="55"/>
      <c r="I203" s="53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3"/>
      <c r="G204" s="55"/>
      <c r="H204" s="55"/>
      <c r="I204" s="53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3"/>
      <c r="G205" s="55"/>
      <c r="H205" s="55"/>
      <c r="I205" s="53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3"/>
      <c r="G206" s="55"/>
      <c r="H206" s="55"/>
      <c r="I206" s="53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3"/>
      <c r="G207" s="55"/>
      <c r="H207" s="55"/>
      <c r="I207" s="53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3"/>
      <c r="G208" s="55"/>
      <c r="H208" s="55"/>
      <c r="I208" s="53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3"/>
      <c r="G209" s="55"/>
      <c r="H209" s="55"/>
      <c r="I209" s="53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3"/>
      <c r="G210" s="55"/>
      <c r="H210" s="55"/>
      <c r="I210" s="53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3"/>
      <c r="G211" s="55"/>
      <c r="H211" s="55"/>
      <c r="I211" s="53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3"/>
      <c r="G212" s="55"/>
      <c r="H212" s="55"/>
      <c r="I212" s="53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3"/>
      <c r="G213" s="55"/>
      <c r="H213" s="55"/>
      <c r="I213" s="53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3"/>
      <c r="G214" s="55"/>
      <c r="H214" s="55"/>
      <c r="I214" s="53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3"/>
      <c r="G215" s="55"/>
      <c r="H215" s="55"/>
      <c r="I215" s="53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3"/>
      <c r="G216" s="55"/>
      <c r="H216" s="55"/>
      <c r="I216" s="53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3"/>
      <c r="G217" s="55"/>
      <c r="H217" s="55"/>
      <c r="I217" s="53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3"/>
      <c r="G218" s="55"/>
      <c r="H218" s="55"/>
      <c r="I218" s="53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3"/>
      <c r="G219" s="55"/>
      <c r="H219" s="55"/>
      <c r="I219" s="53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3"/>
      <c r="G220" s="55"/>
      <c r="H220" s="55"/>
      <c r="I220" s="53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3"/>
      <c r="G221" s="55"/>
      <c r="H221" s="55"/>
      <c r="I221" s="53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3"/>
      <c r="G222" s="55"/>
      <c r="H222" s="55"/>
      <c r="I222" s="53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3"/>
      <c r="G223" s="55"/>
      <c r="H223" s="55"/>
      <c r="I223" s="53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3"/>
      <c r="G224" s="55"/>
      <c r="H224" s="55"/>
      <c r="I224" s="53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3"/>
      <c r="G225" s="55"/>
      <c r="H225" s="55"/>
      <c r="I225" s="53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3"/>
      <c r="G226" s="55"/>
      <c r="H226" s="55"/>
      <c r="I226" s="53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3"/>
      <c r="G227" s="55"/>
      <c r="H227" s="55"/>
      <c r="I227" s="53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3"/>
      <c r="G228" s="55"/>
      <c r="H228" s="55"/>
      <c r="I228" s="53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3"/>
      <c r="G229" s="55"/>
      <c r="H229" s="55"/>
      <c r="I229" s="53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3"/>
      <c r="G230" s="55"/>
      <c r="H230" s="55"/>
      <c r="I230" s="53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3"/>
      <c r="G231" s="55"/>
      <c r="H231" s="55"/>
      <c r="I231" s="53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3"/>
      <c r="G232" s="55"/>
      <c r="H232" s="55"/>
      <c r="I232" s="53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3"/>
      <c r="G233" s="55"/>
      <c r="H233" s="55"/>
      <c r="I233" s="53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3"/>
      <c r="G234" s="55"/>
      <c r="H234" s="55"/>
      <c r="I234" s="53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3"/>
      <c r="G235" s="55"/>
      <c r="H235" s="55"/>
      <c r="I235" s="53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3"/>
      <c r="G236" s="55"/>
      <c r="H236" s="55"/>
      <c r="I236" s="53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3"/>
      <c r="G237" s="55"/>
      <c r="H237" s="55"/>
      <c r="I237" s="53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3"/>
      <c r="G238" s="55"/>
      <c r="H238" s="55"/>
      <c r="I238" s="53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3"/>
      <c r="G239" s="55"/>
      <c r="H239" s="55"/>
      <c r="I239" s="53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3"/>
      <c r="G240" s="55"/>
      <c r="H240" s="55"/>
      <c r="I240" s="53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3"/>
      <c r="G241" s="55"/>
      <c r="H241" s="55"/>
      <c r="I241" s="53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3"/>
      <c r="G242" s="55"/>
      <c r="H242" s="55"/>
      <c r="I242" s="53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3"/>
      <c r="G243" s="55"/>
      <c r="H243" s="55"/>
      <c r="I243" s="53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3"/>
      <c r="G244" s="55"/>
      <c r="H244" s="55"/>
      <c r="I244" s="53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3"/>
      <c r="G245" s="55"/>
      <c r="H245" s="55"/>
      <c r="I245" s="53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3"/>
      <c r="G246" s="55"/>
      <c r="H246" s="55"/>
      <c r="I246" s="53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3"/>
      <c r="G247" s="55"/>
      <c r="H247" s="55"/>
      <c r="I247" s="53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3"/>
      <c r="G248" s="55"/>
      <c r="H248" s="55"/>
      <c r="I248" s="53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3"/>
      <c r="G249" s="55"/>
      <c r="H249" s="55"/>
      <c r="I249" s="53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3"/>
      <c r="G250" s="55"/>
      <c r="H250" s="55"/>
      <c r="I250" s="53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3"/>
      <c r="G251" s="55"/>
      <c r="H251" s="55"/>
      <c r="I251" s="53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3"/>
      <c r="G252" s="55"/>
      <c r="H252" s="55"/>
      <c r="I252" s="53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3"/>
      <c r="G253" s="55"/>
      <c r="H253" s="55"/>
      <c r="I253" s="53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3"/>
      <c r="G254" s="55"/>
      <c r="H254" s="55"/>
      <c r="I254" s="53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3"/>
      <c r="G255" s="55"/>
      <c r="H255" s="55"/>
      <c r="I255" s="53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3"/>
      <c r="G256" s="55"/>
      <c r="H256" s="55"/>
      <c r="I256" s="53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3"/>
      <c r="G257" s="55"/>
      <c r="H257" s="55"/>
      <c r="I257" s="53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3"/>
      <c r="G258" s="55"/>
      <c r="H258" s="55"/>
      <c r="I258" s="53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3"/>
      <c r="G259" s="55"/>
      <c r="H259" s="55"/>
      <c r="I259" s="53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3"/>
      <c r="G260" s="55"/>
      <c r="H260" s="55"/>
      <c r="I260" s="53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3"/>
      <c r="G261" s="55"/>
      <c r="H261" s="55"/>
      <c r="I261" s="53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3"/>
      <c r="G262" s="55"/>
      <c r="H262" s="55"/>
      <c r="I262" s="53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3"/>
      <c r="G263" s="55"/>
      <c r="H263" s="55"/>
      <c r="I263" s="53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3"/>
      <c r="G264" s="55"/>
      <c r="H264" s="55"/>
      <c r="I264" s="53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3"/>
      <c r="G265" s="55"/>
      <c r="H265" s="55"/>
      <c r="I265" s="53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3"/>
      <c r="G266" s="55"/>
      <c r="H266" s="55"/>
      <c r="I266" s="53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3"/>
      <c r="G267" s="55"/>
      <c r="H267" s="55"/>
      <c r="I267" s="53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3"/>
      <c r="G268" s="55"/>
      <c r="H268" s="55"/>
      <c r="I268" s="53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3"/>
      <c r="G269" s="55"/>
      <c r="H269" s="55"/>
      <c r="I269" s="53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3"/>
      <c r="G270" s="55"/>
      <c r="H270" s="55"/>
      <c r="I270" s="53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3"/>
      <c r="G271" s="55"/>
      <c r="H271" s="55"/>
      <c r="I271" s="53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3"/>
      <c r="G272" s="55"/>
      <c r="H272" s="55"/>
      <c r="I272" s="53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3"/>
      <c r="G273" s="55"/>
      <c r="H273" s="55"/>
      <c r="I273" s="53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3"/>
      <c r="G274" s="55"/>
      <c r="H274" s="55"/>
      <c r="I274" s="53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3"/>
      <c r="G275" s="55"/>
      <c r="H275" s="55"/>
      <c r="I275" s="53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3"/>
      <c r="G276" s="55"/>
      <c r="H276" s="55"/>
      <c r="I276" s="53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3"/>
      <c r="G277" s="55"/>
      <c r="H277" s="55"/>
      <c r="I277" s="53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3"/>
      <c r="G278" s="55"/>
      <c r="H278" s="55"/>
      <c r="I278" s="53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3"/>
      <c r="G279" s="55"/>
      <c r="H279" s="55"/>
      <c r="I279" s="53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3"/>
      <c r="G280" s="55"/>
      <c r="H280" s="55"/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3"/>
      <c r="G281" s="55"/>
      <c r="H281" s="55"/>
      <c r="I281" s="53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3"/>
      <c r="G282" s="55"/>
      <c r="H282" s="55"/>
      <c r="I282" s="53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3"/>
      <c r="G283" s="55"/>
      <c r="H283" s="55"/>
      <c r="I283" s="53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3"/>
      <c r="G284" s="55"/>
      <c r="H284" s="55"/>
      <c r="I284" s="53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3"/>
      <c r="G285" s="55"/>
      <c r="H285" s="55"/>
      <c r="I285" s="53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3"/>
      <c r="G286" s="55"/>
      <c r="H286" s="55"/>
      <c r="I286" s="53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3"/>
      <c r="G287" s="55"/>
      <c r="H287" s="55"/>
      <c r="I287" s="53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3"/>
      <c r="G288" s="55"/>
      <c r="H288" s="55"/>
      <c r="I288" s="53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3"/>
      <c r="G289" s="55"/>
      <c r="H289" s="55"/>
      <c r="I289" s="53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3"/>
      <c r="G290" s="55"/>
      <c r="H290" s="55"/>
      <c r="I290" s="53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3"/>
      <c r="G291" s="55"/>
      <c r="H291" s="55"/>
      <c r="I291" s="53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3"/>
      <c r="G292" s="55"/>
      <c r="H292" s="55"/>
      <c r="I292" s="53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3"/>
      <c r="G293" s="55"/>
      <c r="H293" s="55"/>
      <c r="I293" s="53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3"/>
      <c r="G294" s="55"/>
      <c r="H294" s="55"/>
      <c r="I294" s="53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3"/>
      <c r="G295" s="55"/>
      <c r="H295" s="55"/>
      <c r="I295" s="53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3"/>
      <c r="G296" s="55"/>
      <c r="H296" s="55"/>
      <c r="I296" s="53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3"/>
      <c r="G297" s="55"/>
      <c r="H297" s="55"/>
      <c r="I297" s="53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3"/>
      <c r="G298" s="55"/>
      <c r="H298" s="55"/>
      <c r="I298" s="53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3"/>
      <c r="G299" s="55"/>
      <c r="H299" s="55"/>
      <c r="I299" s="53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3"/>
      <c r="G300" s="55"/>
      <c r="H300" s="55"/>
      <c r="I300" s="53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3"/>
      <c r="G301" s="55"/>
      <c r="H301" s="55"/>
      <c r="I301" s="53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3"/>
      <c r="G302" s="55"/>
      <c r="H302" s="55"/>
      <c r="I302" s="53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3"/>
      <c r="G303" s="55"/>
      <c r="H303" s="55"/>
      <c r="I303" s="53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3"/>
      <c r="G304" s="55"/>
      <c r="H304" s="55"/>
      <c r="I304" s="53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3"/>
      <c r="G305" s="55"/>
      <c r="H305" s="55"/>
      <c r="I305" s="53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3"/>
      <c r="G306" s="55"/>
      <c r="H306" s="55"/>
      <c r="I306" s="53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3"/>
      <c r="G307" s="55"/>
      <c r="H307" s="55"/>
      <c r="I307" s="53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3"/>
      <c r="G308" s="55"/>
      <c r="H308" s="55"/>
      <c r="I308" s="53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3"/>
      <c r="G309" s="55"/>
      <c r="H309" s="55"/>
      <c r="I309" s="53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3"/>
      <c r="G310" s="55"/>
      <c r="H310" s="55"/>
      <c r="I310" s="53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3"/>
      <c r="G311" s="55"/>
      <c r="H311" s="55"/>
      <c r="I311" s="53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3"/>
      <c r="G312" s="55"/>
      <c r="H312" s="55"/>
      <c r="I312" s="53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3"/>
      <c r="G313" s="55"/>
      <c r="H313" s="55"/>
      <c r="I313" s="53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3"/>
      <c r="G314" s="55"/>
      <c r="H314" s="55"/>
      <c r="I314" s="53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3"/>
      <c r="G315" s="55"/>
      <c r="H315" s="55"/>
      <c r="I315" s="53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3"/>
      <c r="G316" s="55"/>
      <c r="H316" s="55"/>
      <c r="I316" s="53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3"/>
      <c r="G317" s="55"/>
      <c r="H317" s="55"/>
      <c r="I317" s="53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3"/>
      <c r="G318" s="55"/>
      <c r="H318" s="55"/>
      <c r="I318" s="53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3"/>
      <c r="G319" s="55"/>
      <c r="H319" s="55"/>
      <c r="I319" s="53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3"/>
      <c r="G320" s="55"/>
      <c r="H320" s="55"/>
      <c r="I320" s="53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3"/>
      <c r="G321" s="55"/>
      <c r="H321" s="55"/>
      <c r="I321" s="53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3"/>
      <c r="G322" s="55"/>
      <c r="H322" s="55"/>
      <c r="I322" s="53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3"/>
      <c r="G323" s="55"/>
      <c r="H323" s="55"/>
      <c r="I323" s="53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3"/>
      <c r="G324" s="55"/>
      <c r="H324" s="55"/>
      <c r="I324" s="53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3"/>
      <c r="G325" s="55"/>
      <c r="H325" s="55"/>
      <c r="I325" s="53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3"/>
      <c r="G326" s="55"/>
      <c r="H326" s="55"/>
      <c r="I326" s="53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3"/>
      <c r="G327" s="55"/>
      <c r="H327" s="55"/>
      <c r="I327" s="53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3"/>
      <c r="G328" s="55"/>
      <c r="H328" s="55"/>
      <c r="I328" s="53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3"/>
      <c r="G329" s="55"/>
      <c r="H329" s="55"/>
      <c r="I329" s="53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3"/>
      <c r="G330" s="55"/>
      <c r="H330" s="55"/>
      <c r="I330" s="53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3"/>
      <c r="G331" s="55"/>
      <c r="H331" s="55"/>
      <c r="I331" s="53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3"/>
      <c r="G332" s="55"/>
      <c r="H332" s="55"/>
      <c r="I332" s="53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3"/>
      <c r="G333" s="55"/>
      <c r="H333" s="55"/>
      <c r="I333" s="53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3"/>
      <c r="G334" s="55"/>
      <c r="H334" s="55"/>
      <c r="I334" s="53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3"/>
      <c r="G335" s="55"/>
      <c r="H335" s="55"/>
      <c r="I335" s="53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3"/>
      <c r="G336" s="55"/>
      <c r="H336" s="55"/>
      <c r="I336" s="53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3"/>
      <c r="G337" s="55"/>
      <c r="H337" s="55"/>
      <c r="I337" s="53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3"/>
      <c r="G338" s="55"/>
      <c r="H338" s="55"/>
      <c r="I338" s="53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3"/>
      <c r="G339" s="55"/>
      <c r="H339" s="55"/>
      <c r="I339" s="53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3"/>
      <c r="G340" s="55"/>
      <c r="H340" s="55"/>
      <c r="I340" s="53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3"/>
      <c r="G341" s="55"/>
      <c r="H341" s="55"/>
      <c r="I341" s="53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3"/>
      <c r="G342" s="55"/>
      <c r="H342" s="55"/>
      <c r="I342" s="53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3"/>
      <c r="G343" s="55"/>
      <c r="H343" s="55"/>
      <c r="I343" s="53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3"/>
      <c r="G344" s="55"/>
      <c r="H344" s="55"/>
      <c r="I344" s="53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3"/>
      <c r="G345" s="55"/>
      <c r="H345" s="55"/>
      <c r="I345" s="53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3"/>
      <c r="G346" s="55"/>
      <c r="H346" s="55"/>
      <c r="I346" s="53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3"/>
      <c r="G347" s="55"/>
      <c r="H347" s="55"/>
      <c r="I347" s="53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3"/>
      <c r="G348" s="55"/>
      <c r="H348" s="55"/>
      <c r="I348" s="53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3"/>
      <c r="G349" s="55"/>
      <c r="H349" s="55"/>
      <c r="I349" s="53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3"/>
      <c r="G350" s="55"/>
      <c r="H350" s="55"/>
      <c r="I350" s="53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3"/>
      <c r="G351" s="55"/>
      <c r="H351" s="55"/>
      <c r="I351" s="53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3"/>
      <c r="G352" s="55"/>
      <c r="H352" s="55"/>
      <c r="I352" s="53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3"/>
      <c r="G353" s="55"/>
      <c r="H353" s="55"/>
      <c r="I353" s="53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3"/>
      <c r="G354" s="55"/>
      <c r="H354" s="55"/>
      <c r="I354" s="53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3"/>
      <c r="G355" s="55"/>
      <c r="H355" s="55"/>
      <c r="I355" s="53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3"/>
      <c r="G356" s="55"/>
      <c r="H356" s="55"/>
      <c r="I356" s="53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3"/>
      <c r="G357" s="55"/>
      <c r="H357" s="55"/>
      <c r="I357" s="53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3"/>
      <c r="G358" s="55"/>
      <c r="H358" s="55"/>
      <c r="I358" s="53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3"/>
      <c r="G359" s="55"/>
      <c r="H359" s="55"/>
      <c r="I359" s="53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3"/>
      <c r="G360" s="55"/>
      <c r="H360" s="55"/>
      <c r="I360" s="53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3"/>
      <c r="G361" s="55"/>
      <c r="H361" s="55"/>
      <c r="I361" s="53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3"/>
      <c r="G362" s="55"/>
      <c r="H362" s="55"/>
      <c r="I362" s="53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3"/>
      <c r="G363" s="55"/>
      <c r="H363" s="55"/>
      <c r="I363" s="53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3"/>
      <c r="G364" s="55"/>
      <c r="H364" s="55"/>
      <c r="I364" s="53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3"/>
      <c r="G365" s="55"/>
      <c r="H365" s="55"/>
      <c r="I365" s="53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3"/>
      <c r="G366" s="55"/>
      <c r="H366" s="55"/>
      <c r="I366" s="53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3"/>
      <c r="G367" s="55"/>
      <c r="H367" s="55"/>
      <c r="I367" s="53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3"/>
      <c r="G368" s="55"/>
      <c r="H368" s="55"/>
      <c r="I368" s="53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3"/>
      <c r="G369" s="55"/>
      <c r="H369" s="55"/>
      <c r="I369" s="53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3"/>
      <c r="G370" s="55"/>
      <c r="H370" s="55"/>
      <c r="I370" s="53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3"/>
      <c r="G371" s="55"/>
      <c r="H371" s="55"/>
      <c r="I371" s="53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3"/>
      <c r="G372" s="55"/>
      <c r="H372" s="55"/>
      <c r="I372" s="53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3"/>
      <c r="G373" s="55"/>
      <c r="H373" s="55"/>
      <c r="I373" s="53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3"/>
      <c r="G374" s="55"/>
      <c r="H374" s="55"/>
      <c r="I374" s="53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3"/>
      <c r="G375" s="55"/>
      <c r="H375" s="55"/>
      <c r="I375" s="53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39"/>
      <c r="B376" s="39"/>
      <c r="C376" s="52"/>
      <c r="D376" s="52"/>
      <c r="E376" s="52"/>
      <c r="F376" s="52"/>
      <c r="G376" s="52"/>
      <c r="H376" s="52"/>
      <c r="I376" s="52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</row>
    <row r="377" spans="1:29" ht="15.75" customHeight="1" x14ac:dyDescent="0.5">
      <c r="A377" s="39"/>
      <c r="B377" s="39"/>
      <c r="C377" s="52"/>
      <c r="D377" s="52"/>
      <c r="E377" s="52"/>
      <c r="F377" s="52"/>
      <c r="G377" s="52"/>
      <c r="H377" s="52"/>
      <c r="I377" s="52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</row>
    <row r="378" spans="1:29" ht="15.75" customHeight="1" x14ac:dyDescent="0.5">
      <c r="A378" s="39"/>
      <c r="B378" s="39"/>
      <c r="C378" s="52"/>
      <c r="D378" s="52"/>
      <c r="E378" s="52"/>
      <c r="F378" s="52"/>
      <c r="G378" s="52"/>
      <c r="H378" s="52"/>
      <c r="I378" s="52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</row>
    <row r="379" spans="1:29" ht="15.75" customHeight="1" x14ac:dyDescent="0.5">
      <c r="A379" s="39"/>
      <c r="B379" s="39"/>
      <c r="C379" s="52"/>
      <c r="D379" s="52"/>
      <c r="E379" s="52"/>
      <c r="F379" s="52"/>
      <c r="G379" s="52"/>
      <c r="H379" s="52"/>
      <c r="I379" s="52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</row>
    <row r="380" spans="1:29" ht="15.75" customHeight="1" x14ac:dyDescent="0.5">
      <c r="A380" s="39"/>
      <c r="B380" s="39"/>
      <c r="C380" s="52"/>
      <c r="D380" s="52"/>
      <c r="E380" s="52"/>
      <c r="F380" s="52"/>
      <c r="G380" s="52"/>
      <c r="H380" s="52"/>
      <c r="I380" s="52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</row>
    <row r="381" spans="1:29" ht="15.75" customHeight="1" x14ac:dyDescent="0.5">
      <c r="A381" s="39"/>
      <c r="B381" s="39"/>
      <c r="C381" s="52"/>
      <c r="D381" s="52"/>
      <c r="E381" s="52"/>
      <c r="F381" s="52"/>
      <c r="G381" s="52"/>
      <c r="H381" s="52"/>
      <c r="I381" s="52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</row>
    <row r="382" spans="1:29" ht="15.75" customHeight="1" x14ac:dyDescent="0.5">
      <c r="A382" s="39"/>
      <c r="B382" s="39"/>
      <c r="C382" s="52"/>
      <c r="D382" s="52"/>
      <c r="E382" s="52"/>
      <c r="F382" s="52"/>
      <c r="G382" s="52"/>
      <c r="H382" s="52"/>
      <c r="I382" s="52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</row>
    <row r="383" spans="1:29" ht="15.75" customHeight="1" x14ac:dyDescent="0.5">
      <c r="A383" s="39"/>
      <c r="B383" s="39"/>
      <c r="C383" s="52"/>
      <c r="D383" s="52"/>
      <c r="E383" s="52"/>
      <c r="F383" s="52"/>
      <c r="G383" s="52"/>
      <c r="H383" s="52"/>
      <c r="I383" s="52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</row>
    <row r="384" spans="1:29" ht="15.75" customHeight="1" x14ac:dyDescent="0.5">
      <c r="A384" s="39"/>
      <c r="B384" s="39"/>
      <c r="C384" s="52"/>
      <c r="D384" s="52"/>
      <c r="E384" s="52"/>
      <c r="F384" s="52"/>
      <c r="G384" s="52"/>
      <c r="H384" s="52"/>
      <c r="I384" s="52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</row>
    <row r="385" spans="1:29" ht="15.75" customHeight="1" x14ac:dyDescent="0.5">
      <c r="A385" s="39"/>
      <c r="B385" s="39"/>
      <c r="C385" s="52"/>
      <c r="D385" s="52"/>
      <c r="E385" s="52"/>
      <c r="F385" s="52"/>
      <c r="G385" s="52"/>
      <c r="H385" s="52"/>
      <c r="I385" s="52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</row>
    <row r="386" spans="1:29" ht="15.75" customHeight="1" x14ac:dyDescent="0.5">
      <c r="A386" s="39"/>
      <c r="B386" s="39"/>
      <c r="C386" s="52"/>
      <c r="D386" s="52"/>
      <c r="E386" s="52"/>
      <c r="F386" s="52"/>
      <c r="G386" s="52"/>
      <c r="H386" s="52"/>
      <c r="I386" s="52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</row>
    <row r="387" spans="1:29" ht="15.75" customHeight="1" x14ac:dyDescent="0.5">
      <c r="A387" s="39"/>
      <c r="B387" s="39"/>
      <c r="C387" s="52"/>
      <c r="D387" s="52"/>
      <c r="E387" s="52"/>
      <c r="F387" s="52"/>
      <c r="G387" s="52"/>
      <c r="H387" s="52"/>
      <c r="I387" s="52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</row>
    <row r="388" spans="1:29" ht="15.75" customHeight="1" x14ac:dyDescent="0.5">
      <c r="A388" s="39"/>
      <c r="B388" s="39"/>
      <c r="C388" s="52"/>
      <c r="D388" s="52"/>
      <c r="E388" s="52"/>
      <c r="F388" s="52"/>
      <c r="G388" s="52"/>
      <c r="H388" s="52"/>
      <c r="I388" s="52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</row>
    <row r="389" spans="1:29" ht="15.75" customHeight="1" x14ac:dyDescent="0.5">
      <c r="A389" s="39"/>
      <c r="B389" s="39"/>
      <c r="C389" s="52"/>
      <c r="D389" s="52"/>
      <c r="E389" s="52"/>
      <c r="F389" s="52"/>
      <c r="G389" s="52"/>
      <c r="H389" s="52"/>
      <c r="I389" s="52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</row>
    <row r="390" spans="1:29" ht="15.75" customHeight="1" x14ac:dyDescent="0.5">
      <c r="A390" s="39"/>
      <c r="B390" s="39"/>
      <c r="C390" s="52"/>
      <c r="D390" s="52"/>
      <c r="E390" s="52"/>
      <c r="F390" s="52"/>
      <c r="G390" s="52"/>
      <c r="H390" s="52"/>
      <c r="I390" s="52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</row>
    <row r="391" spans="1:29" ht="15.75" customHeight="1" x14ac:dyDescent="0.5">
      <c r="A391" s="39"/>
      <c r="B391" s="39"/>
      <c r="C391" s="52"/>
      <c r="D391" s="52"/>
      <c r="E391" s="52"/>
      <c r="F391" s="52"/>
      <c r="G391" s="52"/>
      <c r="H391" s="52"/>
      <c r="I391" s="52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</row>
    <row r="392" spans="1:29" ht="15.75" customHeight="1" x14ac:dyDescent="0.5">
      <c r="A392" s="39"/>
      <c r="B392" s="39"/>
      <c r="C392" s="52"/>
      <c r="D392" s="52"/>
      <c r="E392" s="52"/>
      <c r="F392" s="52"/>
      <c r="G392" s="52"/>
      <c r="H392" s="52"/>
      <c r="I392" s="52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</row>
    <row r="393" spans="1:29" ht="15.75" customHeight="1" x14ac:dyDescent="0.5">
      <c r="A393" s="39"/>
      <c r="B393" s="39"/>
      <c r="C393" s="52"/>
      <c r="D393" s="52"/>
      <c r="E393" s="52"/>
      <c r="F393" s="52"/>
      <c r="G393" s="52"/>
      <c r="H393" s="52"/>
      <c r="I393" s="52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</row>
    <row r="394" spans="1:29" ht="15.75" customHeight="1" x14ac:dyDescent="0.5">
      <c r="A394" s="39"/>
      <c r="B394" s="39"/>
      <c r="C394" s="52"/>
      <c r="D394" s="52"/>
      <c r="E394" s="52"/>
      <c r="F394" s="52"/>
      <c r="G394" s="52"/>
      <c r="H394" s="52"/>
      <c r="I394" s="52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</row>
    <row r="395" spans="1:29" ht="15.75" customHeight="1" x14ac:dyDescent="0.5">
      <c r="A395" s="39"/>
      <c r="B395" s="39"/>
      <c r="C395" s="52"/>
      <c r="D395" s="52"/>
      <c r="E395" s="52"/>
      <c r="F395" s="52"/>
      <c r="G395" s="52"/>
      <c r="H395" s="52"/>
      <c r="I395" s="52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</row>
    <row r="396" spans="1:29" ht="15.75" customHeight="1" x14ac:dyDescent="0.5">
      <c r="A396" s="39"/>
      <c r="B396" s="39"/>
      <c r="C396" s="52"/>
      <c r="D396" s="52"/>
      <c r="E396" s="52"/>
      <c r="F396" s="52"/>
      <c r="G396" s="52"/>
      <c r="H396" s="52"/>
      <c r="I396" s="52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</row>
    <row r="397" spans="1:29" ht="15.75" customHeight="1" x14ac:dyDescent="0.5">
      <c r="A397" s="39"/>
      <c r="B397" s="39"/>
      <c r="C397" s="52"/>
      <c r="D397" s="52"/>
      <c r="E397" s="52"/>
      <c r="F397" s="52"/>
      <c r="G397" s="52"/>
      <c r="H397" s="52"/>
      <c r="I397" s="52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</row>
    <row r="398" spans="1:29" ht="15.75" customHeight="1" x14ac:dyDescent="0.5">
      <c r="A398" s="39"/>
      <c r="B398" s="39"/>
      <c r="C398" s="52"/>
      <c r="D398" s="52"/>
      <c r="E398" s="52"/>
      <c r="F398" s="52"/>
      <c r="G398" s="52"/>
      <c r="H398" s="52"/>
      <c r="I398" s="52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</row>
    <row r="399" spans="1:29" ht="15.75" customHeight="1" x14ac:dyDescent="0.5">
      <c r="A399" s="39"/>
      <c r="B399" s="39"/>
      <c r="C399" s="52"/>
      <c r="D399" s="52"/>
      <c r="E399" s="52"/>
      <c r="F399" s="52"/>
      <c r="G399" s="52"/>
      <c r="H399" s="52"/>
      <c r="I399" s="52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</row>
    <row r="400" spans="1:29" ht="15.75" customHeight="1" x14ac:dyDescent="0.5">
      <c r="A400" s="39"/>
      <c r="B400" s="39"/>
      <c r="C400" s="52"/>
      <c r="D400" s="52"/>
      <c r="E400" s="52"/>
      <c r="F400" s="52"/>
      <c r="G400" s="52"/>
      <c r="H400" s="52"/>
      <c r="I400" s="52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</row>
    <row r="401" spans="1:29" ht="15.75" customHeight="1" x14ac:dyDescent="0.5">
      <c r="A401" s="39"/>
      <c r="B401" s="39"/>
      <c r="C401" s="52"/>
      <c r="D401" s="52"/>
      <c r="E401" s="52"/>
      <c r="F401" s="52"/>
      <c r="G401" s="52"/>
      <c r="H401" s="52"/>
      <c r="I401" s="52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</row>
    <row r="402" spans="1:29" ht="15.75" customHeight="1" x14ac:dyDescent="0.5">
      <c r="A402" s="39"/>
      <c r="B402" s="39"/>
      <c r="C402" s="52"/>
      <c r="D402" s="52"/>
      <c r="E402" s="52"/>
      <c r="F402" s="52"/>
      <c r="G402" s="52"/>
      <c r="H402" s="52"/>
      <c r="I402" s="52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</row>
    <row r="403" spans="1:29" ht="15.75" customHeight="1" x14ac:dyDescent="0.5">
      <c r="A403" s="39"/>
      <c r="B403" s="39"/>
      <c r="C403" s="52"/>
      <c r="D403" s="52"/>
      <c r="E403" s="52"/>
      <c r="F403" s="52"/>
      <c r="G403" s="52"/>
      <c r="H403" s="52"/>
      <c r="I403" s="52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</row>
    <row r="404" spans="1:29" ht="15.75" customHeight="1" x14ac:dyDescent="0.5">
      <c r="A404" s="39"/>
      <c r="B404" s="39"/>
      <c r="C404" s="52"/>
      <c r="D404" s="52"/>
      <c r="E404" s="52"/>
      <c r="F404" s="52"/>
      <c r="G404" s="52"/>
      <c r="H404" s="52"/>
      <c r="I404" s="52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</row>
    <row r="405" spans="1:29" ht="15.75" customHeight="1" x14ac:dyDescent="0.5">
      <c r="A405" s="39"/>
      <c r="B405" s="39"/>
      <c r="C405" s="52"/>
      <c r="D405" s="52"/>
      <c r="E405" s="52"/>
      <c r="F405" s="52"/>
      <c r="G405" s="52"/>
      <c r="H405" s="52"/>
      <c r="I405" s="52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</row>
    <row r="406" spans="1:29" ht="15.75" customHeight="1" x14ac:dyDescent="0.5">
      <c r="A406" s="39"/>
      <c r="B406" s="39"/>
      <c r="C406" s="52"/>
      <c r="D406" s="52"/>
      <c r="E406" s="52"/>
      <c r="F406" s="52"/>
      <c r="G406" s="52"/>
      <c r="H406" s="52"/>
      <c r="I406" s="52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</row>
    <row r="407" spans="1:29" ht="15.75" customHeight="1" x14ac:dyDescent="0.5">
      <c r="A407" s="39"/>
      <c r="B407" s="39"/>
      <c r="C407" s="52"/>
      <c r="D407" s="52"/>
      <c r="E407" s="52"/>
      <c r="F407" s="52"/>
      <c r="G407" s="52"/>
      <c r="H407" s="52"/>
      <c r="I407" s="52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</row>
    <row r="408" spans="1:29" ht="15.75" customHeight="1" x14ac:dyDescent="0.5">
      <c r="A408" s="39"/>
      <c r="B408" s="39"/>
      <c r="C408" s="52"/>
      <c r="D408" s="52"/>
      <c r="E408" s="52"/>
      <c r="F408" s="52"/>
      <c r="G408" s="52"/>
      <c r="H408" s="52"/>
      <c r="I408" s="52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</row>
    <row r="409" spans="1:29" ht="15.75" customHeight="1" x14ac:dyDescent="0.5">
      <c r="A409" s="39"/>
      <c r="B409" s="39"/>
      <c r="C409" s="52"/>
      <c r="D409" s="52"/>
      <c r="E409" s="52"/>
      <c r="F409" s="52"/>
      <c r="G409" s="52"/>
      <c r="H409" s="52"/>
      <c r="I409" s="52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</row>
    <row r="410" spans="1:29" ht="15.75" customHeight="1" x14ac:dyDescent="0.5">
      <c r="A410" s="39"/>
      <c r="B410" s="39"/>
      <c r="C410" s="52"/>
      <c r="D410" s="52"/>
      <c r="E410" s="52"/>
      <c r="F410" s="52"/>
      <c r="G410" s="52"/>
      <c r="H410" s="52"/>
      <c r="I410" s="52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</row>
    <row r="411" spans="1:29" ht="15.75" customHeight="1" x14ac:dyDescent="0.5">
      <c r="A411" s="39"/>
      <c r="B411" s="39"/>
      <c r="C411" s="52"/>
      <c r="D411" s="52"/>
      <c r="E411" s="52"/>
      <c r="F411" s="52"/>
      <c r="G411" s="52"/>
      <c r="H411" s="52"/>
      <c r="I411" s="52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</row>
    <row r="412" spans="1:29" ht="15.75" customHeight="1" x14ac:dyDescent="0.5">
      <c r="A412" s="39"/>
      <c r="B412" s="39"/>
      <c r="C412" s="52"/>
      <c r="D412" s="52"/>
      <c r="E412" s="52"/>
      <c r="F412" s="52"/>
      <c r="G412" s="52"/>
      <c r="H412" s="52"/>
      <c r="I412" s="52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</row>
    <row r="413" spans="1:29" ht="15.75" customHeight="1" x14ac:dyDescent="0.5">
      <c r="A413" s="39"/>
      <c r="B413" s="39"/>
      <c r="C413" s="52"/>
      <c r="D413" s="52"/>
      <c r="E413" s="52"/>
      <c r="F413" s="52"/>
      <c r="G413" s="52"/>
      <c r="H413" s="52"/>
      <c r="I413" s="52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</row>
    <row r="414" spans="1:29" ht="15.75" customHeight="1" x14ac:dyDescent="0.5">
      <c r="A414" s="39"/>
      <c r="B414" s="39"/>
      <c r="C414" s="52"/>
      <c r="D414" s="52"/>
      <c r="E414" s="52"/>
      <c r="F414" s="52"/>
      <c r="G414" s="52"/>
      <c r="H414" s="52"/>
      <c r="I414" s="52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</row>
    <row r="415" spans="1:29" ht="15.75" customHeight="1" x14ac:dyDescent="0.5">
      <c r="A415" s="39"/>
      <c r="B415" s="39"/>
      <c r="C415" s="52"/>
      <c r="D415" s="52"/>
      <c r="E415" s="52"/>
      <c r="F415" s="52"/>
      <c r="G415" s="52"/>
      <c r="H415" s="52"/>
      <c r="I415" s="52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</row>
    <row r="416" spans="1:29" ht="15.75" customHeight="1" x14ac:dyDescent="0.5">
      <c r="A416" s="39"/>
      <c r="B416" s="39"/>
      <c r="C416" s="52"/>
      <c r="D416" s="52"/>
      <c r="E416" s="52"/>
      <c r="F416" s="52"/>
      <c r="G416" s="52"/>
      <c r="H416" s="52"/>
      <c r="I416" s="52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</row>
    <row r="417" spans="1:29" ht="15.75" customHeight="1" x14ac:dyDescent="0.5">
      <c r="A417" s="39"/>
      <c r="B417" s="39"/>
      <c r="C417" s="52"/>
      <c r="D417" s="52"/>
      <c r="E417" s="52"/>
      <c r="F417" s="52"/>
      <c r="G417" s="52"/>
      <c r="H417" s="52"/>
      <c r="I417" s="52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</row>
    <row r="418" spans="1:29" ht="15.75" customHeight="1" x14ac:dyDescent="0.5">
      <c r="A418" s="39"/>
      <c r="B418" s="39"/>
      <c r="C418" s="52"/>
      <c r="D418" s="52"/>
      <c r="E418" s="52"/>
      <c r="F418" s="52"/>
      <c r="G418" s="52"/>
      <c r="H418" s="52"/>
      <c r="I418" s="52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</row>
    <row r="419" spans="1:29" ht="15.75" customHeight="1" x14ac:dyDescent="0.5">
      <c r="A419" s="39"/>
      <c r="B419" s="39"/>
      <c r="C419" s="52"/>
      <c r="D419" s="52"/>
      <c r="E419" s="52"/>
      <c r="F419" s="52"/>
      <c r="G419" s="52"/>
      <c r="H419" s="52"/>
      <c r="I419" s="52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</row>
    <row r="420" spans="1:29" ht="15.75" customHeight="1" x14ac:dyDescent="0.5">
      <c r="A420" s="39"/>
      <c r="B420" s="39"/>
      <c r="C420" s="52"/>
      <c r="D420" s="52"/>
      <c r="E420" s="52"/>
      <c r="F420" s="52"/>
      <c r="G420" s="52"/>
      <c r="H420" s="52"/>
      <c r="I420" s="52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</row>
    <row r="421" spans="1:29" ht="15.75" customHeight="1" x14ac:dyDescent="0.5">
      <c r="A421" s="39"/>
      <c r="B421" s="39"/>
      <c r="C421" s="52"/>
      <c r="D421" s="52"/>
      <c r="E421" s="52"/>
      <c r="F421" s="52"/>
      <c r="G421" s="52"/>
      <c r="H421" s="52"/>
      <c r="I421" s="52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</row>
    <row r="422" spans="1:29" ht="15.75" customHeight="1" x14ac:dyDescent="0.5">
      <c r="A422" s="39"/>
      <c r="B422" s="39"/>
      <c r="C422" s="52"/>
      <c r="D422" s="52"/>
      <c r="E422" s="52"/>
      <c r="F422" s="52"/>
      <c r="G422" s="52"/>
      <c r="H422" s="52"/>
      <c r="I422" s="52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</row>
    <row r="423" spans="1:29" ht="15.75" customHeight="1" x14ac:dyDescent="0.5">
      <c r="A423" s="39"/>
      <c r="B423" s="39"/>
      <c r="C423" s="52"/>
      <c r="D423" s="52"/>
      <c r="E423" s="52"/>
      <c r="F423" s="52"/>
      <c r="G423" s="52"/>
      <c r="H423" s="52"/>
      <c r="I423" s="52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</row>
    <row r="424" spans="1:29" ht="15.75" customHeight="1" x14ac:dyDescent="0.5">
      <c r="A424" s="39"/>
      <c r="B424" s="39"/>
      <c r="C424" s="52"/>
      <c r="D424" s="52"/>
      <c r="E424" s="52"/>
      <c r="F424" s="52"/>
      <c r="G424" s="52"/>
      <c r="H424" s="52"/>
      <c r="I424" s="52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</row>
    <row r="425" spans="1:29" ht="15.75" customHeight="1" x14ac:dyDescent="0.5">
      <c r="A425" s="39"/>
      <c r="B425" s="39"/>
      <c r="C425" s="52"/>
      <c r="D425" s="52"/>
      <c r="E425" s="52"/>
      <c r="F425" s="52"/>
      <c r="G425" s="52"/>
      <c r="H425" s="52"/>
      <c r="I425" s="52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</row>
    <row r="426" spans="1:29" ht="15.75" customHeight="1" x14ac:dyDescent="0.5">
      <c r="A426" s="39"/>
      <c r="B426" s="39"/>
      <c r="C426" s="52"/>
      <c r="D426" s="52"/>
      <c r="E426" s="52"/>
      <c r="F426" s="52"/>
      <c r="G426" s="52"/>
      <c r="H426" s="52"/>
      <c r="I426" s="52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</row>
    <row r="427" spans="1:29" ht="15.75" customHeight="1" x14ac:dyDescent="0.5">
      <c r="A427" s="39"/>
      <c r="B427" s="39"/>
      <c r="C427" s="52"/>
      <c r="D427" s="52"/>
      <c r="E427" s="52"/>
      <c r="F427" s="52"/>
      <c r="G427" s="52"/>
      <c r="H427" s="52"/>
      <c r="I427" s="52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</row>
    <row r="428" spans="1:29" ht="15.75" customHeight="1" x14ac:dyDescent="0.5">
      <c r="A428" s="39"/>
      <c r="B428" s="39"/>
      <c r="C428" s="52"/>
      <c r="D428" s="52"/>
      <c r="E428" s="52"/>
      <c r="F428" s="52"/>
      <c r="G428" s="52"/>
      <c r="H428" s="52"/>
      <c r="I428" s="52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</row>
    <row r="429" spans="1:29" ht="15.75" customHeight="1" x14ac:dyDescent="0.5">
      <c r="A429" s="39"/>
      <c r="B429" s="39"/>
      <c r="C429" s="52"/>
      <c r="D429" s="52"/>
      <c r="E429" s="52"/>
      <c r="F429" s="52"/>
      <c r="G429" s="52"/>
      <c r="H429" s="52"/>
      <c r="I429" s="52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</row>
    <row r="430" spans="1:29" ht="15.75" customHeight="1" x14ac:dyDescent="0.5">
      <c r="A430" s="39"/>
      <c r="B430" s="39"/>
      <c r="C430" s="52"/>
      <c r="D430" s="52"/>
      <c r="E430" s="52"/>
      <c r="F430" s="52"/>
      <c r="G430" s="52"/>
      <c r="H430" s="52"/>
      <c r="I430" s="52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</row>
    <row r="431" spans="1:29" ht="15.75" customHeight="1" x14ac:dyDescent="0.5">
      <c r="A431" s="39"/>
      <c r="B431" s="39"/>
      <c r="C431" s="52"/>
      <c r="D431" s="52"/>
      <c r="E431" s="52"/>
      <c r="F431" s="52"/>
      <c r="G431" s="52"/>
      <c r="H431" s="52"/>
      <c r="I431" s="52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</row>
    <row r="432" spans="1:29" ht="15.75" customHeight="1" x14ac:dyDescent="0.5">
      <c r="A432" s="39"/>
      <c r="B432" s="39"/>
      <c r="C432" s="52"/>
      <c r="D432" s="52"/>
      <c r="E432" s="52"/>
      <c r="F432" s="52"/>
      <c r="G432" s="52"/>
      <c r="H432" s="52"/>
      <c r="I432" s="52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</row>
    <row r="433" spans="1:29" ht="15.75" customHeight="1" x14ac:dyDescent="0.5">
      <c r="A433" s="39"/>
      <c r="B433" s="39"/>
      <c r="C433" s="52"/>
      <c r="D433" s="52"/>
      <c r="E433" s="52"/>
      <c r="F433" s="52"/>
      <c r="G433" s="52"/>
      <c r="H433" s="52"/>
      <c r="I433" s="52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</row>
    <row r="434" spans="1:29" ht="15.75" customHeight="1" x14ac:dyDescent="0.5">
      <c r="A434" s="39"/>
      <c r="B434" s="39"/>
      <c r="C434" s="52"/>
      <c r="D434" s="52"/>
      <c r="E434" s="52"/>
      <c r="F434" s="52"/>
      <c r="G434" s="52"/>
      <c r="H434" s="52"/>
      <c r="I434" s="52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</row>
    <row r="435" spans="1:29" ht="15.75" customHeight="1" x14ac:dyDescent="0.5">
      <c r="A435" s="39"/>
      <c r="B435" s="39"/>
      <c r="C435" s="52"/>
      <c r="D435" s="52"/>
      <c r="E435" s="52"/>
      <c r="F435" s="52"/>
      <c r="G435" s="52"/>
      <c r="H435" s="52"/>
      <c r="I435" s="52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</row>
    <row r="436" spans="1:29" ht="15.75" customHeight="1" x14ac:dyDescent="0.5">
      <c r="A436" s="39"/>
      <c r="B436" s="39"/>
      <c r="C436" s="52"/>
      <c r="D436" s="52"/>
      <c r="E436" s="52"/>
      <c r="F436" s="52"/>
      <c r="G436" s="52"/>
      <c r="H436" s="52"/>
      <c r="I436" s="52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</row>
    <row r="437" spans="1:29" ht="15.75" customHeight="1" x14ac:dyDescent="0.5">
      <c r="A437" s="39"/>
      <c r="B437" s="39"/>
      <c r="C437" s="52"/>
      <c r="D437" s="52"/>
      <c r="E437" s="52"/>
      <c r="F437" s="52"/>
      <c r="G437" s="52"/>
      <c r="H437" s="52"/>
      <c r="I437" s="52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</row>
    <row r="438" spans="1:29" ht="15.75" customHeight="1" x14ac:dyDescent="0.5">
      <c r="A438" s="39"/>
      <c r="B438" s="39"/>
      <c r="C438" s="52"/>
      <c r="D438" s="52"/>
      <c r="E438" s="52"/>
      <c r="F438" s="52"/>
      <c r="G438" s="52"/>
      <c r="H438" s="52"/>
      <c r="I438" s="52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</row>
    <row r="439" spans="1:29" ht="15.75" customHeight="1" x14ac:dyDescent="0.5">
      <c r="A439" s="39"/>
      <c r="B439" s="39"/>
      <c r="C439" s="52"/>
      <c r="D439" s="52"/>
      <c r="E439" s="52"/>
      <c r="F439" s="52"/>
      <c r="G439" s="52"/>
      <c r="H439" s="52"/>
      <c r="I439" s="52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</row>
    <row r="440" spans="1:29" ht="15.75" customHeight="1" x14ac:dyDescent="0.5">
      <c r="A440" s="39"/>
      <c r="B440" s="39"/>
      <c r="C440" s="52"/>
      <c r="D440" s="52"/>
      <c r="E440" s="52"/>
      <c r="F440" s="52"/>
      <c r="G440" s="52"/>
      <c r="H440" s="52"/>
      <c r="I440" s="52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</row>
    <row r="441" spans="1:29" ht="15.75" customHeight="1" x14ac:dyDescent="0.5">
      <c r="A441" s="39"/>
      <c r="B441" s="39"/>
      <c r="C441" s="52"/>
      <c r="D441" s="52"/>
      <c r="E441" s="52"/>
      <c r="F441" s="52"/>
      <c r="G441" s="52"/>
      <c r="H441" s="52"/>
      <c r="I441" s="52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</row>
    <row r="442" spans="1:29" ht="15.75" customHeight="1" x14ac:dyDescent="0.5">
      <c r="A442" s="39"/>
      <c r="B442" s="39"/>
      <c r="C442" s="52"/>
      <c r="D442" s="52"/>
      <c r="E442" s="52"/>
      <c r="F442" s="52"/>
      <c r="G442" s="52"/>
      <c r="H442" s="52"/>
      <c r="I442" s="52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</row>
    <row r="443" spans="1:29" ht="15.75" customHeight="1" x14ac:dyDescent="0.5">
      <c r="A443" s="39"/>
      <c r="B443" s="39"/>
      <c r="C443" s="52"/>
      <c r="D443" s="52"/>
      <c r="E443" s="52"/>
      <c r="F443" s="52"/>
      <c r="G443" s="52"/>
      <c r="H443" s="52"/>
      <c r="I443" s="52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</row>
    <row r="444" spans="1:29" ht="15.75" customHeight="1" x14ac:dyDescent="0.5">
      <c r="A444" s="39"/>
      <c r="B444" s="39"/>
      <c r="C444" s="52"/>
      <c r="D444" s="52"/>
      <c r="E444" s="52"/>
      <c r="F444" s="52"/>
      <c r="G444" s="52"/>
      <c r="H444" s="52"/>
      <c r="I444" s="52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</row>
    <row r="445" spans="1:29" ht="15.75" customHeight="1" x14ac:dyDescent="0.5">
      <c r="A445" s="39"/>
      <c r="B445" s="39"/>
      <c r="C445" s="52"/>
      <c r="D445" s="52"/>
      <c r="E445" s="52"/>
      <c r="F445" s="52"/>
      <c r="G445" s="52"/>
      <c r="H445" s="52"/>
      <c r="I445" s="52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</row>
    <row r="446" spans="1:29" ht="15.75" customHeight="1" x14ac:dyDescent="0.5">
      <c r="A446" s="39"/>
      <c r="B446" s="39"/>
      <c r="C446" s="52"/>
      <c r="D446" s="52"/>
      <c r="E446" s="52"/>
      <c r="F446" s="52"/>
      <c r="G446" s="52"/>
      <c r="H446" s="52"/>
      <c r="I446" s="52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</row>
    <row r="447" spans="1:29" ht="15.75" customHeight="1" x14ac:dyDescent="0.5">
      <c r="A447" s="39"/>
      <c r="B447" s="39"/>
      <c r="C447" s="52"/>
      <c r="D447" s="52"/>
      <c r="E447" s="52"/>
      <c r="F447" s="52"/>
      <c r="G447" s="52"/>
      <c r="H447" s="52"/>
      <c r="I447" s="52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</row>
    <row r="448" spans="1:29" ht="15.75" customHeight="1" x14ac:dyDescent="0.5">
      <c r="A448" s="39"/>
      <c r="B448" s="39"/>
      <c r="C448" s="52"/>
      <c r="D448" s="52"/>
      <c r="E448" s="52"/>
      <c r="F448" s="52"/>
      <c r="G448" s="52"/>
      <c r="H448" s="52"/>
      <c r="I448" s="52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</row>
    <row r="449" spans="1:29" ht="15.75" customHeight="1" x14ac:dyDescent="0.5">
      <c r="A449" s="39"/>
      <c r="B449" s="39"/>
      <c r="C449" s="52"/>
      <c r="D449" s="52"/>
      <c r="E449" s="52"/>
      <c r="F449" s="52"/>
      <c r="G449" s="52"/>
      <c r="H449" s="52"/>
      <c r="I449" s="52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</row>
    <row r="450" spans="1:29" ht="15.75" customHeight="1" x14ac:dyDescent="0.5">
      <c r="A450" s="39"/>
      <c r="B450" s="39"/>
      <c r="C450" s="52"/>
      <c r="D450" s="52"/>
      <c r="E450" s="52"/>
      <c r="F450" s="52"/>
      <c r="G450" s="52"/>
      <c r="H450" s="52"/>
      <c r="I450" s="52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</row>
    <row r="451" spans="1:29" ht="15.75" customHeight="1" x14ac:dyDescent="0.5">
      <c r="A451" s="39"/>
      <c r="B451" s="39"/>
      <c r="C451" s="52"/>
      <c r="D451" s="52"/>
      <c r="E451" s="52"/>
      <c r="F451" s="52"/>
      <c r="G451" s="52"/>
      <c r="H451" s="52"/>
      <c r="I451" s="52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</row>
    <row r="452" spans="1:29" ht="15.75" customHeight="1" x14ac:dyDescent="0.5">
      <c r="A452" s="39"/>
      <c r="B452" s="39"/>
      <c r="C452" s="52"/>
      <c r="D452" s="52"/>
      <c r="E452" s="52"/>
      <c r="F452" s="52"/>
      <c r="G452" s="52"/>
      <c r="H452" s="52"/>
      <c r="I452" s="52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</row>
    <row r="453" spans="1:29" ht="15.75" customHeight="1" x14ac:dyDescent="0.5">
      <c r="A453" s="39"/>
      <c r="B453" s="39"/>
      <c r="C453" s="52"/>
      <c r="D453" s="52"/>
      <c r="E453" s="52"/>
      <c r="F453" s="52"/>
      <c r="G453" s="52"/>
      <c r="H453" s="52"/>
      <c r="I453" s="52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</row>
    <row r="454" spans="1:29" ht="15.75" customHeight="1" x14ac:dyDescent="0.5">
      <c r="A454" s="39"/>
      <c r="B454" s="39"/>
      <c r="C454" s="52"/>
      <c r="D454" s="52"/>
      <c r="E454" s="52"/>
      <c r="F454" s="52"/>
      <c r="G454" s="52"/>
      <c r="H454" s="52"/>
      <c r="I454" s="52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</row>
    <row r="455" spans="1:29" ht="15.75" customHeight="1" x14ac:dyDescent="0.5">
      <c r="A455" s="39"/>
      <c r="B455" s="39"/>
      <c r="C455" s="52"/>
      <c r="D455" s="52"/>
      <c r="E455" s="52"/>
      <c r="F455" s="52"/>
      <c r="G455" s="52"/>
      <c r="H455" s="52"/>
      <c r="I455" s="52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</row>
    <row r="456" spans="1:29" ht="15.75" customHeight="1" x14ac:dyDescent="0.5">
      <c r="A456" s="39"/>
      <c r="B456" s="39"/>
      <c r="C456" s="52"/>
      <c r="D456" s="52"/>
      <c r="E456" s="52"/>
      <c r="F456" s="52"/>
      <c r="G456" s="52"/>
      <c r="H456" s="52"/>
      <c r="I456" s="52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</row>
    <row r="457" spans="1:29" ht="15.75" customHeight="1" x14ac:dyDescent="0.5">
      <c r="A457" s="39"/>
      <c r="B457" s="39"/>
      <c r="C457" s="52"/>
      <c r="D457" s="52"/>
      <c r="E457" s="52"/>
      <c r="F457" s="52"/>
      <c r="G457" s="52"/>
      <c r="H457" s="52"/>
      <c r="I457" s="52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</row>
    <row r="458" spans="1:29" ht="15.75" customHeight="1" x14ac:dyDescent="0.5">
      <c r="A458" s="39"/>
      <c r="B458" s="39"/>
      <c r="C458" s="52"/>
      <c r="D458" s="52"/>
      <c r="E458" s="52"/>
      <c r="F458" s="52"/>
      <c r="G458" s="52"/>
      <c r="H458" s="52"/>
      <c r="I458" s="52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</row>
    <row r="459" spans="1:29" ht="15.75" customHeight="1" x14ac:dyDescent="0.5">
      <c r="A459" s="39"/>
      <c r="B459" s="39"/>
      <c r="C459" s="52"/>
      <c r="D459" s="52"/>
      <c r="E459" s="52"/>
      <c r="F459" s="52"/>
      <c r="G459" s="52"/>
      <c r="H459" s="52"/>
      <c r="I459" s="52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</row>
    <row r="460" spans="1:29" ht="15.75" customHeight="1" x14ac:dyDescent="0.5">
      <c r="A460" s="39"/>
      <c r="B460" s="39"/>
      <c r="C460" s="52"/>
      <c r="D460" s="52"/>
      <c r="E460" s="52"/>
      <c r="F460" s="52"/>
      <c r="G460" s="52"/>
      <c r="H460" s="52"/>
      <c r="I460" s="52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</row>
    <row r="461" spans="1:29" ht="15.75" customHeight="1" x14ac:dyDescent="0.5">
      <c r="A461" s="39"/>
      <c r="B461" s="39"/>
      <c r="C461" s="52"/>
      <c r="D461" s="52"/>
      <c r="E461" s="52"/>
      <c r="F461" s="52"/>
      <c r="G461" s="52"/>
      <c r="H461" s="52"/>
      <c r="I461" s="52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</row>
    <row r="462" spans="1:29" ht="15.75" customHeight="1" x14ac:dyDescent="0.5">
      <c r="A462" s="39"/>
      <c r="B462" s="39"/>
      <c r="C462" s="52"/>
      <c r="D462" s="52"/>
      <c r="E462" s="52"/>
      <c r="F462" s="52"/>
      <c r="G462" s="52"/>
      <c r="H462" s="52"/>
      <c r="I462" s="52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</row>
    <row r="463" spans="1:29" ht="15.75" customHeight="1" x14ac:dyDescent="0.5">
      <c r="A463" s="39"/>
      <c r="B463" s="39"/>
      <c r="C463" s="52"/>
      <c r="D463" s="52"/>
      <c r="E463" s="52"/>
      <c r="F463" s="52"/>
      <c r="G463" s="52"/>
      <c r="H463" s="52"/>
      <c r="I463" s="52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</row>
    <row r="464" spans="1:29" ht="15.75" customHeight="1" x14ac:dyDescent="0.5">
      <c r="A464" s="39"/>
      <c r="B464" s="39"/>
      <c r="C464" s="52"/>
      <c r="D464" s="52"/>
      <c r="E464" s="52"/>
      <c r="F464" s="52"/>
      <c r="G464" s="52"/>
      <c r="H464" s="52"/>
      <c r="I464" s="52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</row>
    <row r="465" spans="1:29" ht="15.75" customHeight="1" x14ac:dyDescent="0.5">
      <c r="A465" s="39"/>
      <c r="B465" s="39"/>
      <c r="C465" s="52"/>
      <c r="D465" s="52"/>
      <c r="E465" s="52"/>
      <c r="F465" s="52"/>
      <c r="G465" s="52"/>
      <c r="H465" s="52"/>
      <c r="I465" s="52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</row>
    <row r="466" spans="1:29" ht="15.75" customHeight="1" x14ac:dyDescent="0.5">
      <c r="A466" s="39"/>
      <c r="B466" s="39"/>
      <c r="C466" s="52"/>
      <c r="D466" s="52"/>
      <c r="E466" s="52"/>
      <c r="F466" s="52"/>
      <c r="G466" s="52"/>
      <c r="H466" s="52"/>
      <c r="I466" s="52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</row>
    <row r="467" spans="1:29" ht="15.75" customHeight="1" x14ac:dyDescent="0.5">
      <c r="A467" s="39"/>
      <c r="B467" s="39"/>
      <c r="C467" s="52"/>
      <c r="D467" s="52"/>
      <c r="E467" s="52"/>
      <c r="F467" s="52"/>
      <c r="G467" s="52"/>
      <c r="H467" s="52"/>
      <c r="I467" s="52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</row>
    <row r="468" spans="1:29" ht="15.75" customHeight="1" x14ac:dyDescent="0.5">
      <c r="A468" s="39"/>
      <c r="B468" s="39"/>
      <c r="C468" s="52"/>
      <c r="D468" s="52"/>
      <c r="E468" s="52"/>
      <c r="F468" s="52"/>
      <c r="G468" s="52"/>
      <c r="H468" s="52"/>
      <c r="I468" s="52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</row>
    <row r="469" spans="1:29" ht="15.75" customHeight="1" x14ac:dyDescent="0.5">
      <c r="A469" s="39"/>
      <c r="B469" s="39"/>
      <c r="C469" s="52"/>
      <c r="D469" s="52"/>
      <c r="E469" s="52"/>
      <c r="F469" s="52"/>
      <c r="G469" s="52"/>
      <c r="H469" s="52"/>
      <c r="I469" s="52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</row>
    <row r="470" spans="1:29" ht="15.75" customHeight="1" x14ac:dyDescent="0.5">
      <c r="A470" s="39"/>
      <c r="B470" s="39"/>
      <c r="C470" s="52"/>
      <c r="D470" s="52"/>
      <c r="E470" s="52"/>
      <c r="F470" s="52"/>
      <c r="G470" s="52"/>
      <c r="H470" s="52"/>
      <c r="I470" s="52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</row>
    <row r="471" spans="1:29" ht="15.75" customHeight="1" x14ac:dyDescent="0.5">
      <c r="A471" s="39"/>
      <c r="B471" s="39"/>
      <c r="C471" s="52"/>
      <c r="D471" s="52"/>
      <c r="E471" s="52"/>
      <c r="F471" s="52"/>
      <c r="G471" s="52"/>
      <c r="H471" s="52"/>
      <c r="I471" s="52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</row>
    <row r="472" spans="1:29" ht="15.75" customHeight="1" x14ac:dyDescent="0.5">
      <c r="A472" s="39"/>
      <c r="B472" s="39"/>
      <c r="C472" s="52"/>
      <c r="D472" s="52"/>
      <c r="E472" s="52"/>
      <c r="F472" s="52"/>
      <c r="G472" s="52"/>
      <c r="H472" s="52"/>
      <c r="I472" s="52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</row>
    <row r="473" spans="1:29" ht="15.75" customHeight="1" x14ac:dyDescent="0.5">
      <c r="A473" s="39"/>
      <c r="B473" s="39"/>
      <c r="C473" s="52"/>
      <c r="D473" s="52"/>
      <c r="E473" s="52"/>
      <c r="F473" s="52"/>
      <c r="G473" s="52"/>
      <c r="H473" s="52"/>
      <c r="I473" s="52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</row>
    <row r="474" spans="1:29" ht="15.75" customHeight="1" x14ac:dyDescent="0.5">
      <c r="A474" s="39"/>
      <c r="B474" s="39"/>
      <c r="C474" s="52"/>
      <c r="D474" s="52"/>
      <c r="E474" s="52"/>
      <c r="F474" s="52"/>
      <c r="G474" s="52"/>
      <c r="H474" s="52"/>
      <c r="I474" s="52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</row>
    <row r="475" spans="1:29" ht="15.75" customHeight="1" x14ac:dyDescent="0.5">
      <c r="A475" s="39"/>
      <c r="B475" s="39"/>
      <c r="C475" s="52"/>
      <c r="D475" s="52"/>
      <c r="E475" s="52"/>
      <c r="F475" s="52"/>
      <c r="G475" s="52"/>
      <c r="H475" s="52"/>
      <c r="I475" s="52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</row>
    <row r="476" spans="1:29" ht="15.75" customHeight="1" x14ac:dyDescent="0.5">
      <c r="A476" s="39"/>
      <c r="B476" s="39"/>
      <c r="C476" s="52"/>
      <c r="D476" s="52"/>
      <c r="E476" s="52"/>
      <c r="F476" s="52"/>
      <c r="G476" s="52"/>
      <c r="H476" s="52"/>
      <c r="I476" s="52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</row>
    <row r="477" spans="1:29" ht="15.75" customHeight="1" x14ac:dyDescent="0.5">
      <c r="A477" s="39"/>
      <c r="B477" s="39"/>
      <c r="C477" s="52"/>
      <c r="D477" s="52"/>
      <c r="E477" s="52"/>
      <c r="F477" s="52"/>
      <c r="G477" s="52"/>
      <c r="H477" s="52"/>
      <c r="I477" s="52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</row>
    <row r="478" spans="1:29" ht="15.75" customHeight="1" x14ac:dyDescent="0.5">
      <c r="A478" s="39"/>
      <c r="B478" s="39"/>
      <c r="C478" s="52"/>
      <c r="D478" s="52"/>
      <c r="E478" s="52"/>
      <c r="F478" s="52"/>
      <c r="G478" s="52"/>
      <c r="H478" s="52"/>
      <c r="I478" s="52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</row>
    <row r="479" spans="1:29" ht="15.75" customHeight="1" x14ac:dyDescent="0.5">
      <c r="A479" s="39"/>
      <c r="B479" s="39"/>
      <c r="C479" s="52"/>
      <c r="D479" s="52"/>
      <c r="E479" s="52"/>
      <c r="F479" s="52"/>
      <c r="G479" s="52"/>
      <c r="H479" s="52"/>
      <c r="I479" s="52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</row>
    <row r="480" spans="1:29" ht="15.75" customHeight="1" x14ac:dyDescent="0.5">
      <c r="A480" s="39"/>
      <c r="B480" s="39"/>
      <c r="C480" s="52"/>
      <c r="D480" s="52"/>
      <c r="E480" s="52"/>
      <c r="F480" s="52"/>
      <c r="G480" s="52"/>
      <c r="H480" s="52"/>
      <c r="I480" s="52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</row>
    <row r="481" spans="1:29" ht="15.75" customHeight="1" x14ac:dyDescent="0.5">
      <c r="A481" s="39"/>
      <c r="B481" s="39"/>
      <c r="C481" s="52"/>
      <c r="D481" s="52"/>
      <c r="E481" s="52"/>
      <c r="F481" s="52"/>
      <c r="G481" s="52"/>
      <c r="H481" s="52"/>
      <c r="I481" s="52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</row>
    <row r="482" spans="1:29" ht="15.75" customHeight="1" x14ac:dyDescent="0.5">
      <c r="A482" s="39"/>
      <c r="B482" s="39"/>
      <c r="C482" s="52"/>
      <c r="D482" s="52"/>
      <c r="E482" s="52"/>
      <c r="F482" s="52"/>
      <c r="G482" s="52"/>
      <c r="H482" s="52"/>
      <c r="I482" s="52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</row>
    <row r="483" spans="1:29" ht="15.75" customHeight="1" x14ac:dyDescent="0.5">
      <c r="A483" s="39"/>
      <c r="B483" s="39"/>
      <c r="C483" s="52"/>
      <c r="D483" s="52"/>
      <c r="E483" s="52"/>
      <c r="F483" s="52"/>
      <c r="G483" s="52"/>
      <c r="H483" s="52"/>
      <c r="I483" s="52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</row>
    <row r="484" spans="1:29" ht="15.75" customHeight="1" x14ac:dyDescent="0.5">
      <c r="A484" s="39"/>
      <c r="B484" s="39"/>
      <c r="C484" s="52"/>
      <c r="D484" s="52"/>
      <c r="E484" s="52"/>
      <c r="F484" s="52"/>
      <c r="G484" s="52"/>
      <c r="H484" s="52"/>
      <c r="I484" s="52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</row>
    <row r="485" spans="1:29" ht="15.75" customHeight="1" x14ac:dyDescent="0.5">
      <c r="A485" s="39"/>
      <c r="B485" s="39"/>
      <c r="C485" s="52"/>
      <c r="D485" s="52"/>
      <c r="E485" s="52"/>
      <c r="F485" s="52"/>
      <c r="G485" s="52"/>
      <c r="H485" s="52"/>
      <c r="I485" s="52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</row>
    <row r="486" spans="1:29" ht="15.75" customHeight="1" x14ac:dyDescent="0.5">
      <c r="A486" s="39"/>
      <c r="B486" s="39"/>
      <c r="C486" s="52"/>
      <c r="D486" s="52"/>
      <c r="E486" s="52"/>
      <c r="F486" s="52"/>
      <c r="G486" s="52"/>
      <c r="H486" s="52"/>
      <c r="I486" s="52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</row>
    <row r="487" spans="1:29" ht="15.75" customHeight="1" x14ac:dyDescent="0.5">
      <c r="A487" s="39"/>
      <c r="B487" s="39"/>
      <c r="C487" s="52"/>
      <c r="D487" s="52"/>
      <c r="E487" s="52"/>
      <c r="F487" s="52"/>
      <c r="G487" s="52"/>
      <c r="H487" s="52"/>
      <c r="I487" s="52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</row>
    <row r="488" spans="1:29" ht="15.75" customHeight="1" x14ac:dyDescent="0.5">
      <c r="A488" s="39"/>
      <c r="B488" s="39"/>
      <c r="C488" s="52"/>
      <c r="D488" s="52"/>
      <c r="E488" s="52"/>
      <c r="F488" s="52"/>
      <c r="G488" s="52"/>
      <c r="H488" s="52"/>
      <c r="I488" s="52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</row>
    <row r="489" spans="1:29" ht="15.75" customHeight="1" x14ac:dyDescent="0.5">
      <c r="A489" s="39"/>
      <c r="B489" s="39"/>
      <c r="C489" s="52"/>
      <c r="D489" s="52"/>
      <c r="E489" s="52"/>
      <c r="F489" s="52"/>
      <c r="G489" s="52"/>
      <c r="H489" s="52"/>
      <c r="I489" s="52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</row>
    <row r="490" spans="1:29" ht="15.75" customHeight="1" x14ac:dyDescent="0.5">
      <c r="A490" s="39"/>
      <c r="B490" s="39"/>
      <c r="C490" s="52"/>
      <c r="D490" s="52"/>
      <c r="E490" s="52"/>
      <c r="F490" s="52"/>
      <c r="G490" s="52"/>
      <c r="H490" s="52"/>
      <c r="I490" s="52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</row>
    <row r="491" spans="1:29" ht="15.75" customHeight="1" x14ac:dyDescent="0.5">
      <c r="A491" s="39"/>
      <c r="B491" s="39"/>
      <c r="C491" s="52"/>
      <c r="D491" s="52"/>
      <c r="E491" s="52"/>
      <c r="F491" s="52"/>
      <c r="G491" s="52"/>
      <c r="H491" s="52"/>
      <c r="I491" s="52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</row>
    <row r="492" spans="1:29" ht="15.75" customHeight="1" x14ac:dyDescent="0.5">
      <c r="A492" s="39"/>
      <c r="B492" s="39"/>
      <c r="C492" s="52"/>
      <c r="D492" s="52"/>
      <c r="E492" s="52"/>
      <c r="F492" s="52"/>
      <c r="G492" s="52"/>
      <c r="H492" s="52"/>
      <c r="I492" s="52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</row>
    <row r="493" spans="1:29" ht="15.75" customHeight="1" x14ac:dyDescent="0.5">
      <c r="A493" s="39"/>
      <c r="B493" s="39"/>
      <c r="C493" s="52"/>
      <c r="D493" s="52"/>
      <c r="E493" s="52"/>
      <c r="F493" s="52"/>
      <c r="G493" s="52"/>
      <c r="H493" s="52"/>
      <c r="I493" s="52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</row>
    <row r="494" spans="1:29" ht="15.75" customHeight="1" x14ac:dyDescent="0.5">
      <c r="A494" s="39"/>
      <c r="B494" s="39"/>
      <c r="C494" s="52"/>
      <c r="D494" s="52"/>
      <c r="E494" s="52"/>
      <c r="F494" s="52"/>
      <c r="G494" s="52"/>
      <c r="H494" s="52"/>
      <c r="I494" s="52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</row>
    <row r="495" spans="1:29" ht="15.75" customHeight="1" x14ac:dyDescent="0.5">
      <c r="A495" s="39"/>
      <c r="B495" s="39"/>
      <c r="C495" s="52"/>
      <c r="D495" s="52"/>
      <c r="E495" s="52"/>
      <c r="F495" s="52"/>
      <c r="G495" s="52"/>
      <c r="H495" s="52"/>
      <c r="I495" s="52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</row>
    <row r="496" spans="1:29" ht="15.75" customHeight="1" x14ac:dyDescent="0.5">
      <c r="A496" s="39"/>
      <c r="B496" s="39"/>
      <c r="C496" s="52"/>
      <c r="D496" s="52"/>
      <c r="E496" s="52"/>
      <c r="F496" s="52"/>
      <c r="G496" s="52"/>
      <c r="H496" s="52"/>
      <c r="I496" s="52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</row>
    <row r="497" spans="1:29" ht="15.75" customHeight="1" x14ac:dyDescent="0.5">
      <c r="A497" s="39"/>
      <c r="B497" s="39"/>
      <c r="C497" s="52"/>
      <c r="D497" s="52"/>
      <c r="E497" s="52"/>
      <c r="F497" s="52"/>
      <c r="G497" s="52"/>
      <c r="H497" s="52"/>
      <c r="I497" s="52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</row>
    <row r="498" spans="1:29" ht="15.75" customHeight="1" x14ac:dyDescent="0.5">
      <c r="A498" s="39"/>
      <c r="B498" s="39"/>
      <c r="C498" s="52"/>
      <c r="D498" s="52"/>
      <c r="E498" s="52"/>
      <c r="F498" s="52"/>
      <c r="G498" s="52"/>
      <c r="H498" s="52"/>
      <c r="I498" s="52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</row>
    <row r="499" spans="1:29" ht="15.75" customHeight="1" x14ac:dyDescent="0.5">
      <c r="A499" s="39"/>
      <c r="B499" s="39"/>
      <c r="C499" s="52"/>
      <c r="D499" s="52"/>
      <c r="E499" s="52"/>
      <c r="F499" s="52"/>
      <c r="G499" s="52"/>
      <c r="H499" s="52"/>
      <c r="I499" s="52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</row>
    <row r="500" spans="1:29" ht="15.75" customHeight="1" x14ac:dyDescent="0.5">
      <c r="A500" s="39"/>
      <c r="B500" s="39"/>
      <c r="C500" s="52"/>
      <c r="D500" s="52"/>
      <c r="E500" s="52"/>
      <c r="F500" s="52"/>
      <c r="G500" s="52"/>
      <c r="H500" s="52"/>
      <c r="I500" s="52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</row>
    <row r="501" spans="1:29" ht="15.75" customHeight="1" x14ac:dyDescent="0.5">
      <c r="A501" s="39"/>
      <c r="B501" s="39"/>
      <c r="C501" s="52"/>
      <c r="D501" s="52"/>
      <c r="E501" s="52"/>
      <c r="F501" s="52"/>
      <c r="G501" s="52"/>
      <c r="H501" s="52"/>
      <c r="I501" s="52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</row>
    <row r="502" spans="1:29" ht="15.75" customHeight="1" x14ac:dyDescent="0.5">
      <c r="A502" s="39"/>
      <c r="B502" s="39"/>
      <c r="C502" s="52"/>
      <c r="D502" s="52"/>
      <c r="E502" s="52"/>
      <c r="F502" s="52"/>
      <c r="G502" s="52"/>
      <c r="H502" s="52"/>
      <c r="I502" s="52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</row>
    <row r="503" spans="1:29" ht="15.75" customHeight="1" x14ac:dyDescent="0.5">
      <c r="A503" s="39"/>
      <c r="B503" s="39"/>
      <c r="C503" s="52"/>
      <c r="D503" s="52"/>
      <c r="E503" s="52"/>
      <c r="F503" s="52"/>
      <c r="G503" s="52"/>
      <c r="H503" s="52"/>
      <c r="I503" s="52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</row>
    <row r="504" spans="1:29" ht="15.75" customHeight="1" x14ac:dyDescent="0.5">
      <c r="A504" s="39"/>
      <c r="B504" s="39"/>
      <c r="C504" s="52"/>
      <c r="D504" s="52"/>
      <c r="E504" s="52"/>
      <c r="F504" s="52"/>
      <c r="G504" s="52"/>
      <c r="H504" s="52"/>
      <c r="I504" s="52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</row>
    <row r="505" spans="1:29" ht="15.75" customHeight="1" x14ac:dyDescent="0.5">
      <c r="A505" s="39"/>
      <c r="B505" s="39"/>
      <c r="C505" s="52"/>
      <c r="D505" s="52"/>
      <c r="E505" s="52"/>
      <c r="F505" s="52"/>
      <c r="G505" s="52"/>
      <c r="H505" s="52"/>
      <c r="I505" s="52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</row>
    <row r="506" spans="1:29" ht="15.75" customHeight="1" x14ac:dyDescent="0.5">
      <c r="A506" s="39"/>
      <c r="B506" s="39"/>
      <c r="C506" s="52"/>
      <c r="D506" s="52"/>
      <c r="E506" s="52"/>
      <c r="F506" s="52"/>
      <c r="G506" s="52"/>
      <c r="H506" s="52"/>
      <c r="I506" s="52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</row>
    <row r="507" spans="1:29" ht="15.75" customHeight="1" x14ac:dyDescent="0.5">
      <c r="A507" s="39"/>
      <c r="B507" s="39"/>
      <c r="C507" s="52"/>
      <c r="D507" s="52"/>
      <c r="E507" s="52"/>
      <c r="F507" s="52"/>
      <c r="G507" s="52"/>
      <c r="H507" s="52"/>
      <c r="I507" s="52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</row>
    <row r="508" spans="1:29" ht="15.75" customHeight="1" x14ac:dyDescent="0.5">
      <c r="A508" s="39"/>
      <c r="B508" s="39"/>
      <c r="C508" s="52"/>
      <c r="D508" s="52"/>
      <c r="E508" s="52"/>
      <c r="F508" s="52"/>
      <c r="G508" s="52"/>
      <c r="H508" s="52"/>
      <c r="I508" s="52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</row>
    <row r="509" spans="1:29" ht="15.75" customHeight="1" x14ac:dyDescent="0.5">
      <c r="A509" s="39"/>
      <c r="B509" s="39"/>
      <c r="C509" s="52"/>
      <c r="D509" s="52"/>
      <c r="E509" s="52"/>
      <c r="F509" s="52"/>
      <c r="G509" s="52"/>
      <c r="H509" s="52"/>
      <c r="I509" s="52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</row>
    <row r="510" spans="1:29" ht="15.75" customHeight="1" x14ac:dyDescent="0.5">
      <c r="A510" s="39"/>
      <c r="B510" s="39"/>
      <c r="C510" s="52"/>
      <c r="D510" s="52"/>
      <c r="E510" s="52"/>
      <c r="F510" s="52"/>
      <c r="G510" s="52"/>
      <c r="H510" s="52"/>
      <c r="I510" s="52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</row>
    <row r="511" spans="1:29" ht="15.75" customHeight="1" x14ac:dyDescent="0.5">
      <c r="A511" s="39"/>
      <c r="B511" s="39"/>
      <c r="C511" s="52"/>
      <c r="D511" s="52"/>
      <c r="E511" s="52"/>
      <c r="F511" s="52"/>
      <c r="G511" s="52"/>
      <c r="H511" s="52"/>
      <c r="I511" s="52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</row>
    <row r="512" spans="1:29" ht="15.75" customHeight="1" x14ac:dyDescent="0.5">
      <c r="A512" s="39"/>
      <c r="B512" s="39"/>
      <c r="C512" s="52"/>
      <c r="D512" s="52"/>
      <c r="E512" s="52"/>
      <c r="F512" s="52"/>
      <c r="G512" s="52"/>
      <c r="H512" s="52"/>
      <c r="I512" s="52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</row>
    <row r="513" spans="1:29" ht="15.75" customHeight="1" x14ac:dyDescent="0.5">
      <c r="A513" s="39"/>
      <c r="B513" s="39"/>
      <c r="C513" s="52"/>
      <c r="D513" s="52"/>
      <c r="E513" s="52"/>
      <c r="F513" s="52"/>
      <c r="G513" s="52"/>
      <c r="H513" s="52"/>
      <c r="I513" s="52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</row>
    <row r="514" spans="1:29" ht="15.75" customHeight="1" x14ac:dyDescent="0.5">
      <c r="A514" s="39"/>
      <c r="B514" s="39"/>
      <c r="C514" s="52"/>
      <c r="D514" s="52"/>
      <c r="E514" s="52"/>
      <c r="F514" s="52"/>
      <c r="G514" s="52"/>
      <c r="H514" s="52"/>
      <c r="I514" s="52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</row>
    <row r="515" spans="1:29" ht="15.75" customHeight="1" x14ac:dyDescent="0.5">
      <c r="A515" s="39"/>
      <c r="B515" s="39"/>
      <c r="C515" s="52"/>
      <c r="D515" s="52"/>
      <c r="E515" s="52"/>
      <c r="F515" s="52"/>
      <c r="G515" s="52"/>
      <c r="H515" s="52"/>
      <c r="I515" s="52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</row>
    <row r="516" spans="1:29" ht="15.75" customHeight="1" x14ac:dyDescent="0.5">
      <c r="A516" s="39"/>
      <c r="B516" s="39"/>
      <c r="C516" s="52"/>
      <c r="D516" s="52"/>
      <c r="E516" s="52"/>
      <c r="F516" s="52"/>
      <c r="G516" s="52"/>
      <c r="H516" s="52"/>
      <c r="I516" s="52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</row>
    <row r="517" spans="1:29" ht="15.75" customHeight="1" x14ac:dyDescent="0.5">
      <c r="A517" s="39"/>
      <c r="B517" s="39"/>
      <c r="C517" s="52"/>
      <c r="D517" s="52"/>
      <c r="E517" s="52"/>
      <c r="F517" s="52"/>
      <c r="G517" s="52"/>
      <c r="H517" s="52"/>
      <c r="I517" s="52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</row>
    <row r="518" spans="1:29" ht="15.75" customHeight="1" x14ac:dyDescent="0.5">
      <c r="A518" s="39"/>
      <c r="B518" s="39"/>
      <c r="C518" s="52"/>
      <c r="D518" s="52"/>
      <c r="E518" s="52"/>
      <c r="F518" s="52"/>
      <c r="G518" s="52"/>
      <c r="H518" s="52"/>
      <c r="I518" s="52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</row>
    <row r="519" spans="1:29" ht="15.75" customHeight="1" x14ac:dyDescent="0.5">
      <c r="A519" s="39"/>
      <c r="B519" s="39"/>
      <c r="C519" s="52"/>
      <c r="D519" s="52"/>
      <c r="E519" s="52"/>
      <c r="F519" s="52"/>
      <c r="G519" s="52"/>
      <c r="H519" s="52"/>
      <c r="I519" s="52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</row>
    <row r="520" spans="1:29" ht="15.75" customHeight="1" x14ac:dyDescent="0.5">
      <c r="A520" s="39"/>
      <c r="B520" s="39"/>
      <c r="C520" s="52"/>
      <c r="D520" s="52"/>
      <c r="E520" s="52"/>
      <c r="F520" s="52"/>
      <c r="G520" s="52"/>
      <c r="H520" s="52"/>
      <c r="I520" s="52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</row>
    <row r="521" spans="1:29" ht="15.75" customHeight="1" x14ac:dyDescent="0.5">
      <c r="A521" s="39"/>
      <c r="B521" s="39"/>
      <c r="C521" s="52"/>
      <c r="D521" s="52"/>
      <c r="E521" s="52"/>
      <c r="F521" s="52"/>
      <c r="G521" s="52"/>
      <c r="H521" s="52"/>
      <c r="I521" s="52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</row>
    <row r="522" spans="1:29" ht="15.75" customHeight="1" x14ac:dyDescent="0.5">
      <c r="A522" s="39"/>
      <c r="B522" s="39"/>
      <c r="C522" s="52"/>
      <c r="D522" s="52"/>
      <c r="E522" s="52"/>
      <c r="F522" s="52"/>
      <c r="G522" s="52"/>
      <c r="H522" s="52"/>
      <c r="I522" s="52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</row>
    <row r="523" spans="1:29" ht="15.75" customHeight="1" x14ac:dyDescent="0.5">
      <c r="A523" s="39"/>
      <c r="B523" s="39"/>
      <c r="C523" s="52"/>
      <c r="D523" s="52"/>
      <c r="E523" s="52"/>
      <c r="F523" s="52"/>
      <c r="G523" s="52"/>
      <c r="H523" s="52"/>
      <c r="I523" s="52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</row>
    <row r="524" spans="1:29" ht="15.75" customHeight="1" x14ac:dyDescent="0.5">
      <c r="A524" s="39"/>
      <c r="B524" s="39"/>
      <c r="C524" s="52"/>
      <c r="D524" s="52"/>
      <c r="E524" s="52"/>
      <c r="F524" s="52"/>
      <c r="G524" s="52"/>
      <c r="H524" s="52"/>
      <c r="I524" s="52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</row>
    <row r="525" spans="1:29" ht="15.75" customHeight="1" x14ac:dyDescent="0.5">
      <c r="A525" s="39"/>
      <c r="B525" s="39"/>
      <c r="C525" s="52"/>
      <c r="D525" s="52"/>
      <c r="E525" s="52"/>
      <c r="F525" s="52"/>
      <c r="G525" s="52"/>
      <c r="H525" s="52"/>
      <c r="I525" s="52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</row>
    <row r="526" spans="1:29" ht="15.75" customHeight="1" x14ac:dyDescent="0.5">
      <c r="A526" s="39"/>
      <c r="B526" s="39"/>
      <c r="C526" s="52"/>
      <c r="D526" s="52"/>
      <c r="E526" s="52"/>
      <c r="F526" s="52"/>
      <c r="G526" s="52"/>
      <c r="H526" s="52"/>
      <c r="I526" s="52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</row>
    <row r="527" spans="1:29" ht="15.75" customHeight="1" x14ac:dyDescent="0.5">
      <c r="A527" s="39"/>
      <c r="B527" s="39"/>
      <c r="C527" s="52"/>
      <c r="D527" s="52"/>
      <c r="E527" s="52"/>
      <c r="F527" s="52"/>
      <c r="G527" s="52"/>
      <c r="H527" s="52"/>
      <c r="I527" s="52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</row>
    <row r="528" spans="1:29" ht="15.75" customHeight="1" x14ac:dyDescent="0.5">
      <c r="A528" s="39"/>
      <c r="B528" s="39"/>
      <c r="C528" s="52"/>
      <c r="D528" s="52"/>
      <c r="E528" s="52"/>
      <c r="F528" s="52"/>
      <c r="G528" s="52"/>
      <c r="H528" s="52"/>
      <c r="I528" s="52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</row>
    <row r="529" spans="1:29" ht="15.75" customHeight="1" x14ac:dyDescent="0.5">
      <c r="A529" s="39"/>
      <c r="B529" s="39"/>
      <c r="C529" s="52"/>
      <c r="D529" s="52"/>
      <c r="E529" s="52"/>
      <c r="F529" s="52"/>
      <c r="G529" s="52"/>
      <c r="H529" s="52"/>
      <c r="I529" s="52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</row>
    <row r="530" spans="1:29" ht="15.75" customHeight="1" x14ac:dyDescent="0.5">
      <c r="A530" s="39"/>
      <c r="B530" s="39"/>
      <c r="C530" s="52"/>
      <c r="D530" s="52"/>
      <c r="E530" s="52"/>
      <c r="F530" s="52"/>
      <c r="G530" s="52"/>
      <c r="H530" s="52"/>
      <c r="I530" s="52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</row>
    <row r="531" spans="1:29" ht="15.75" customHeight="1" x14ac:dyDescent="0.5">
      <c r="A531" s="39"/>
      <c r="B531" s="39"/>
      <c r="C531" s="52"/>
      <c r="D531" s="52"/>
      <c r="E531" s="52"/>
      <c r="F531" s="52"/>
      <c r="G531" s="52"/>
      <c r="H531" s="52"/>
      <c r="I531" s="52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</row>
    <row r="532" spans="1:29" ht="15.75" customHeight="1" x14ac:dyDescent="0.5">
      <c r="A532" s="39"/>
      <c r="B532" s="39"/>
      <c r="C532" s="52"/>
      <c r="D532" s="52"/>
      <c r="E532" s="52"/>
      <c r="F532" s="52"/>
      <c r="G532" s="52"/>
      <c r="H532" s="52"/>
      <c r="I532" s="52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</row>
    <row r="533" spans="1:29" ht="15.75" customHeight="1" x14ac:dyDescent="0.5">
      <c r="A533" s="39"/>
      <c r="B533" s="39"/>
      <c r="C533" s="52"/>
      <c r="D533" s="52"/>
      <c r="E533" s="52"/>
      <c r="F533" s="52"/>
      <c r="G533" s="52"/>
      <c r="H533" s="52"/>
      <c r="I533" s="52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</row>
    <row r="534" spans="1:29" ht="15.75" customHeight="1" x14ac:dyDescent="0.5">
      <c r="A534" s="39"/>
      <c r="B534" s="39"/>
      <c r="C534" s="52"/>
      <c r="D534" s="52"/>
      <c r="E534" s="52"/>
      <c r="F534" s="52"/>
      <c r="G534" s="52"/>
      <c r="H534" s="52"/>
      <c r="I534" s="52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</row>
    <row r="535" spans="1:29" ht="15.75" customHeight="1" x14ac:dyDescent="0.5">
      <c r="A535" s="39"/>
      <c r="B535" s="39"/>
      <c r="C535" s="52"/>
      <c r="D535" s="52"/>
      <c r="E535" s="52"/>
      <c r="F535" s="52"/>
      <c r="G535" s="52"/>
      <c r="H535" s="52"/>
      <c r="I535" s="52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</row>
    <row r="536" spans="1:29" ht="15.75" customHeight="1" x14ac:dyDescent="0.5">
      <c r="A536" s="39"/>
      <c r="B536" s="39"/>
      <c r="C536" s="52"/>
      <c r="D536" s="52"/>
      <c r="E536" s="52"/>
      <c r="F536" s="52"/>
      <c r="G536" s="52"/>
      <c r="H536" s="52"/>
      <c r="I536" s="52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</row>
    <row r="537" spans="1:29" ht="15.75" customHeight="1" x14ac:dyDescent="0.5">
      <c r="A537" s="39"/>
      <c r="B537" s="39"/>
      <c r="C537" s="52"/>
      <c r="D537" s="52"/>
      <c r="E537" s="52"/>
      <c r="F537" s="52"/>
      <c r="G537" s="52"/>
      <c r="H537" s="52"/>
      <c r="I537" s="52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</row>
    <row r="538" spans="1:29" ht="15.75" customHeight="1" x14ac:dyDescent="0.5">
      <c r="A538" s="39"/>
      <c r="B538" s="39"/>
      <c r="C538" s="52"/>
      <c r="D538" s="52"/>
      <c r="E538" s="52"/>
      <c r="F538" s="52"/>
      <c r="G538" s="52"/>
      <c r="H538" s="52"/>
      <c r="I538" s="52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</row>
    <row r="539" spans="1:29" ht="15.75" customHeight="1" x14ac:dyDescent="0.5">
      <c r="A539" s="39"/>
      <c r="B539" s="39"/>
      <c r="C539" s="52"/>
      <c r="D539" s="52"/>
      <c r="E539" s="52"/>
      <c r="F539" s="52"/>
      <c r="G539" s="52"/>
      <c r="H539" s="52"/>
      <c r="I539" s="52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</row>
    <row r="540" spans="1:29" ht="15.75" customHeight="1" x14ac:dyDescent="0.5">
      <c r="A540" s="39"/>
      <c r="B540" s="39"/>
      <c r="C540" s="52"/>
      <c r="D540" s="52"/>
      <c r="E540" s="52"/>
      <c r="F540" s="52"/>
      <c r="G540" s="52"/>
      <c r="H540" s="52"/>
      <c r="I540" s="52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</row>
    <row r="541" spans="1:29" ht="15.75" customHeight="1" x14ac:dyDescent="0.5">
      <c r="A541" s="39"/>
      <c r="B541" s="39"/>
      <c r="C541" s="52"/>
      <c r="D541" s="52"/>
      <c r="E541" s="52"/>
      <c r="F541" s="52"/>
      <c r="G541" s="52"/>
      <c r="H541" s="52"/>
      <c r="I541" s="52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</row>
    <row r="542" spans="1:29" ht="15.75" customHeight="1" x14ac:dyDescent="0.5">
      <c r="A542" s="39"/>
      <c r="B542" s="39"/>
      <c r="C542" s="52"/>
      <c r="D542" s="52"/>
      <c r="E542" s="52"/>
      <c r="F542" s="52"/>
      <c r="G542" s="52"/>
      <c r="H542" s="52"/>
      <c r="I542" s="52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</row>
    <row r="543" spans="1:29" ht="15.75" customHeight="1" x14ac:dyDescent="0.5">
      <c r="A543" s="39"/>
      <c r="B543" s="39"/>
      <c r="C543" s="52"/>
      <c r="D543" s="52"/>
      <c r="E543" s="52"/>
      <c r="F543" s="52"/>
      <c r="G543" s="52"/>
      <c r="H543" s="52"/>
      <c r="I543" s="52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</row>
    <row r="544" spans="1:29" ht="15.75" customHeight="1" x14ac:dyDescent="0.5">
      <c r="A544" s="39"/>
      <c r="B544" s="39"/>
      <c r="C544" s="52"/>
      <c r="D544" s="52"/>
      <c r="E544" s="52"/>
      <c r="F544" s="52"/>
      <c r="G544" s="52"/>
      <c r="H544" s="52"/>
      <c r="I544" s="52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</row>
    <row r="545" spans="1:29" ht="15.75" customHeight="1" x14ac:dyDescent="0.5">
      <c r="A545" s="39"/>
      <c r="B545" s="39"/>
      <c r="C545" s="52"/>
      <c r="D545" s="52"/>
      <c r="E545" s="52"/>
      <c r="F545" s="52"/>
      <c r="G545" s="52"/>
      <c r="H545" s="52"/>
      <c r="I545" s="52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</row>
    <row r="546" spans="1:29" ht="15.75" customHeight="1" x14ac:dyDescent="0.5">
      <c r="A546" s="39"/>
      <c r="B546" s="39"/>
      <c r="C546" s="52"/>
      <c r="D546" s="52"/>
      <c r="E546" s="52"/>
      <c r="F546" s="52"/>
      <c r="G546" s="52"/>
      <c r="H546" s="52"/>
      <c r="I546" s="52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</row>
    <row r="547" spans="1:29" ht="15.75" customHeight="1" x14ac:dyDescent="0.5">
      <c r="A547" s="39"/>
      <c r="B547" s="39"/>
      <c r="C547" s="52"/>
      <c r="D547" s="52"/>
      <c r="E547" s="52"/>
      <c r="F547" s="52"/>
      <c r="G547" s="52"/>
      <c r="H547" s="52"/>
      <c r="I547" s="52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</row>
    <row r="548" spans="1:29" ht="15.75" customHeight="1" x14ac:dyDescent="0.5">
      <c r="A548" s="39"/>
      <c r="B548" s="39"/>
      <c r="C548" s="52"/>
      <c r="D548" s="52"/>
      <c r="E548" s="52"/>
      <c r="F548" s="52"/>
      <c r="G548" s="52"/>
      <c r="H548" s="52"/>
      <c r="I548" s="52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</row>
    <row r="549" spans="1:29" ht="15.75" customHeight="1" x14ac:dyDescent="0.5">
      <c r="A549" s="39"/>
      <c r="B549" s="39"/>
      <c r="C549" s="52"/>
      <c r="D549" s="52"/>
      <c r="E549" s="52"/>
      <c r="F549" s="52"/>
      <c r="G549" s="52"/>
      <c r="H549" s="52"/>
      <c r="I549" s="52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</row>
    <row r="550" spans="1:29" ht="15.75" customHeight="1" x14ac:dyDescent="0.5">
      <c r="A550" s="39"/>
      <c r="B550" s="39"/>
      <c r="C550" s="52"/>
      <c r="D550" s="52"/>
      <c r="E550" s="52"/>
      <c r="F550" s="52"/>
      <c r="G550" s="52"/>
      <c r="H550" s="52"/>
      <c r="I550" s="52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</row>
    <row r="551" spans="1:29" ht="15.75" customHeight="1" x14ac:dyDescent="0.5">
      <c r="A551" s="39"/>
      <c r="B551" s="39"/>
      <c r="C551" s="52"/>
      <c r="D551" s="52"/>
      <c r="E551" s="52"/>
      <c r="F551" s="52"/>
      <c r="G551" s="52"/>
      <c r="H551" s="52"/>
      <c r="I551" s="52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</row>
    <row r="552" spans="1:29" ht="15.75" customHeight="1" x14ac:dyDescent="0.5">
      <c r="A552" s="39"/>
      <c r="B552" s="39"/>
      <c r="C552" s="52"/>
      <c r="D552" s="52"/>
      <c r="E552" s="52"/>
      <c r="F552" s="52"/>
      <c r="G552" s="52"/>
      <c r="H552" s="52"/>
      <c r="I552" s="52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</row>
    <row r="553" spans="1:29" ht="15.75" customHeight="1" x14ac:dyDescent="0.5">
      <c r="A553" s="39"/>
      <c r="B553" s="39"/>
      <c r="C553" s="52"/>
      <c r="D553" s="52"/>
      <c r="E553" s="52"/>
      <c r="F553" s="52"/>
      <c r="G553" s="52"/>
      <c r="H553" s="52"/>
      <c r="I553" s="52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</row>
    <row r="554" spans="1:29" ht="15.75" customHeight="1" x14ac:dyDescent="0.5">
      <c r="A554" s="39"/>
      <c r="B554" s="39"/>
      <c r="C554" s="52"/>
      <c r="D554" s="52"/>
      <c r="E554" s="52"/>
      <c r="F554" s="52"/>
      <c r="G554" s="52"/>
      <c r="H554" s="52"/>
      <c r="I554" s="52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</row>
    <row r="555" spans="1:29" ht="15.75" customHeight="1" x14ac:dyDescent="0.5">
      <c r="A555" s="39"/>
      <c r="B555" s="39"/>
      <c r="C555" s="52"/>
      <c r="D555" s="52"/>
      <c r="E555" s="52"/>
      <c r="F555" s="52"/>
      <c r="G555" s="52"/>
      <c r="H555" s="52"/>
      <c r="I555" s="52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</row>
    <row r="556" spans="1:29" ht="15.75" customHeight="1" x14ac:dyDescent="0.5">
      <c r="A556" s="39"/>
      <c r="B556" s="39"/>
      <c r="C556" s="52"/>
      <c r="D556" s="52"/>
      <c r="E556" s="52"/>
      <c r="F556" s="52"/>
      <c r="G556" s="52"/>
      <c r="H556" s="52"/>
      <c r="I556" s="52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39"/>
      <c r="B557" s="39"/>
      <c r="C557" s="52"/>
      <c r="D557" s="52"/>
      <c r="E557" s="52"/>
      <c r="F557" s="52"/>
      <c r="G557" s="52"/>
      <c r="H557" s="52"/>
      <c r="I557" s="52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2"/>
      <c r="D558" s="52"/>
      <c r="E558" s="52"/>
      <c r="F558" s="52"/>
      <c r="G558" s="52"/>
      <c r="H558" s="52"/>
      <c r="I558" s="52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2"/>
      <c r="D559" s="52"/>
      <c r="E559" s="52"/>
      <c r="F559" s="52"/>
      <c r="G559" s="52"/>
      <c r="H559" s="52"/>
      <c r="I559" s="52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2"/>
      <c r="D560" s="52"/>
      <c r="E560" s="52"/>
      <c r="F560" s="52"/>
      <c r="G560" s="52"/>
      <c r="H560" s="52"/>
      <c r="I560" s="52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2"/>
      <c r="D561" s="52"/>
      <c r="E561" s="52"/>
      <c r="F561" s="52"/>
      <c r="G561" s="52"/>
      <c r="H561" s="52"/>
      <c r="I561" s="52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2"/>
      <c r="D562" s="52"/>
      <c r="E562" s="52"/>
      <c r="F562" s="52"/>
      <c r="G562" s="52"/>
      <c r="H562" s="52"/>
      <c r="I562" s="52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2"/>
      <c r="D563" s="52"/>
      <c r="E563" s="52"/>
      <c r="F563" s="52"/>
      <c r="G563" s="52"/>
      <c r="H563" s="52"/>
      <c r="I563" s="52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2"/>
      <c r="D564" s="52"/>
      <c r="E564" s="52"/>
      <c r="F564" s="52"/>
      <c r="G564" s="52"/>
      <c r="H564" s="52"/>
      <c r="I564" s="52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2"/>
      <c r="D565" s="52"/>
      <c r="E565" s="52"/>
      <c r="F565" s="52"/>
      <c r="G565" s="52"/>
      <c r="H565" s="52"/>
      <c r="I565" s="52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2"/>
      <c r="D566" s="52"/>
      <c r="E566" s="52"/>
      <c r="F566" s="52"/>
      <c r="G566" s="52"/>
      <c r="H566" s="52"/>
      <c r="I566" s="52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2"/>
      <c r="D567" s="52"/>
      <c r="E567" s="52"/>
      <c r="F567" s="52"/>
      <c r="G567" s="52"/>
      <c r="H567" s="52"/>
      <c r="I567" s="52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2"/>
      <c r="D568" s="52"/>
      <c r="E568" s="52"/>
      <c r="F568" s="52"/>
      <c r="G568" s="52"/>
      <c r="H568" s="52"/>
      <c r="I568" s="52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2"/>
      <c r="D569" s="52"/>
      <c r="E569" s="52"/>
      <c r="F569" s="52"/>
      <c r="G569" s="52"/>
      <c r="H569" s="52"/>
      <c r="I569" s="52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2"/>
      <c r="D570" s="52"/>
      <c r="E570" s="52"/>
      <c r="F570" s="52"/>
      <c r="G570" s="52"/>
      <c r="H570" s="52"/>
      <c r="I570" s="52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2"/>
      <c r="D571" s="52"/>
      <c r="E571" s="52"/>
      <c r="F571" s="52"/>
      <c r="G571" s="52"/>
      <c r="H571" s="52"/>
      <c r="I571" s="52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2"/>
      <c r="D572" s="52"/>
      <c r="E572" s="52"/>
      <c r="F572" s="52"/>
      <c r="G572" s="52"/>
      <c r="H572" s="52"/>
      <c r="I572" s="52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2"/>
      <c r="D573" s="52"/>
      <c r="E573" s="52"/>
      <c r="F573" s="52"/>
      <c r="G573" s="52"/>
      <c r="H573" s="52"/>
      <c r="I573" s="52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2"/>
      <c r="D574" s="52"/>
      <c r="E574" s="52"/>
      <c r="F574" s="52"/>
      <c r="G574" s="52"/>
      <c r="H574" s="52"/>
      <c r="I574" s="52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2"/>
      <c r="D575" s="52"/>
      <c r="E575" s="52"/>
      <c r="F575" s="52"/>
      <c r="G575" s="52"/>
      <c r="H575" s="52"/>
      <c r="I575" s="52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2"/>
      <c r="D576" s="52"/>
      <c r="E576" s="52"/>
      <c r="F576" s="52"/>
      <c r="G576" s="52"/>
      <c r="H576" s="52"/>
      <c r="I576" s="52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2"/>
      <c r="D577" s="52"/>
      <c r="E577" s="52"/>
      <c r="F577" s="52"/>
      <c r="G577" s="52"/>
      <c r="H577" s="52"/>
      <c r="I577" s="52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2"/>
      <c r="D578" s="52"/>
      <c r="E578" s="52"/>
      <c r="F578" s="52"/>
      <c r="G578" s="52"/>
      <c r="H578" s="52"/>
      <c r="I578" s="52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2"/>
      <c r="D579" s="52"/>
      <c r="E579" s="52"/>
      <c r="F579" s="52"/>
      <c r="G579" s="52"/>
      <c r="H579" s="52"/>
      <c r="I579" s="52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2"/>
      <c r="D580" s="52"/>
      <c r="E580" s="52"/>
      <c r="F580" s="52"/>
      <c r="G580" s="52"/>
      <c r="H580" s="52"/>
      <c r="I580" s="52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2"/>
      <c r="D581" s="52"/>
      <c r="E581" s="52"/>
      <c r="F581" s="52"/>
      <c r="G581" s="52"/>
      <c r="H581" s="52"/>
      <c r="I581" s="52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2"/>
      <c r="D582" s="52"/>
      <c r="E582" s="52"/>
      <c r="F582" s="52"/>
      <c r="G582" s="52"/>
      <c r="H582" s="52"/>
      <c r="I582" s="52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2"/>
      <c r="D583" s="52"/>
      <c r="E583" s="52"/>
      <c r="F583" s="52"/>
      <c r="G583" s="52"/>
      <c r="H583" s="52"/>
      <c r="I583" s="52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2"/>
      <c r="D584" s="52"/>
      <c r="E584" s="52"/>
      <c r="F584" s="52"/>
      <c r="G584" s="52"/>
      <c r="H584" s="52"/>
      <c r="I584" s="52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2"/>
      <c r="D585" s="52"/>
      <c r="E585" s="52"/>
      <c r="F585" s="52"/>
      <c r="G585" s="52"/>
      <c r="H585" s="52"/>
      <c r="I585" s="52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2"/>
      <c r="D586" s="52"/>
      <c r="E586" s="52"/>
      <c r="F586" s="52"/>
      <c r="G586" s="52"/>
      <c r="H586" s="52"/>
      <c r="I586" s="52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2"/>
      <c r="D587" s="52"/>
      <c r="E587" s="52"/>
      <c r="F587" s="52"/>
      <c r="G587" s="52"/>
      <c r="H587" s="52"/>
      <c r="I587" s="52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2"/>
      <c r="D588" s="52"/>
      <c r="E588" s="52"/>
      <c r="F588" s="52"/>
      <c r="G588" s="52"/>
      <c r="H588" s="52"/>
      <c r="I588" s="52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2"/>
      <c r="D589" s="52"/>
      <c r="E589" s="52"/>
      <c r="F589" s="52"/>
      <c r="G589" s="52"/>
      <c r="H589" s="52"/>
      <c r="I589" s="52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2"/>
      <c r="D590" s="52"/>
      <c r="E590" s="52"/>
      <c r="F590" s="52"/>
      <c r="G590" s="52"/>
      <c r="H590" s="52"/>
      <c r="I590" s="52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2"/>
      <c r="D591" s="52"/>
      <c r="E591" s="52"/>
      <c r="F591" s="52"/>
      <c r="G591" s="52"/>
      <c r="H591" s="52"/>
      <c r="I591" s="52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2"/>
      <c r="D592" s="52"/>
      <c r="E592" s="52"/>
      <c r="F592" s="52"/>
      <c r="G592" s="52"/>
      <c r="H592" s="52"/>
      <c r="I592" s="52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2"/>
      <c r="D593" s="52"/>
      <c r="E593" s="52"/>
      <c r="F593" s="52"/>
      <c r="G593" s="52"/>
      <c r="H593" s="52"/>
      <c r="I593" s="52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2"/>
      <c r="D594" s="52"/>
      <c r="E594" s="52"/>
      <c r="F594" s="52"/>
      <c r="G594" s="52"/>
      <c r="H594" s="52"/>
      <c r="I594" s="52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2"/>
      <c r="D595" s="52"/>
      <c r="E595" s="52"/>
      <c r="F595" s="52"/>
      <c r="G595" s="52"/>
      <c r="H595" s="52"/>
      <c r="I595" s="52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2"/>
      <c r="D596" s="52"/>
      <c r="E596" s="52"/>
      <c r="F596" s="52"/>
      <c r="G596" s="52"/>
      <c r="H596" s="52"/>
      <c r="I596" s="52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2"/>
      <c r="D597" s="52"/>
      <c r="E597" s="52"/>
      <c r="F597" s="52"/>
      <c r="G597" s="52"/>
      <c r="H597" s="52"/>
      <c r="I597" s="52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2"/>
      <c r="D598" s="52"/>
      <c r="E598" s="52"/>
      <c r="F598" s="52"/>
      <c r="G598" s="52"/>
      <c r="H598" s="52"/>
      <c r="I598" s="52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2"/>
      <c r="D599" s="52"/>
      <c r="E599" s="52"/>
      <c r="F599" s="52"/>
      <c r="G599" s="52"/>
      <c r="H599" s="52"/>
      <c r="I599" s="52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2"/>
      <c r="D600" s="52"/>
      <c r="E600" s="52"/>
      <c r="F600" s="52"/>
      <c r="G600" s="52"/>
      <c r="H600" s="52"/>
      <c r="I600" s="52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2"/>
      <c r="D601" s="52"/>
      <c r="E601" s="52"/>
      <c r="F601" s="52"/>
      <c r="G601" s="52"/>
      <c r="H601" s="52"/>
      <c r="I601" s="52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2"/>
      <c r="D602" s="52"/>
      <c r="E602" s="52"/>
      <c r="F602" s="52"/>
      <c r="G602" s="52"/>
      <c r="H602" s="52"/>
      <c r="I602" s="52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2"/>
      <c r="D603" s="52"/>
      <c r="E603" s="52"/>
      <c r="F603" s="52"/>
      <c r="G603" s="52"/>
      <c r="H603" s="52"/>
      <c r="I603" s="52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2"/>
      <c r="D604" s="52"/>
      <c r="E604" s="52"/>
      <c r="F604" s="52"/>
      <c r="G604" s="52"/>
      <c r="H604" s="52"/>
      <c r="I604" s="52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2"/>
      <c r="D605" s="52"/>
      <c r="E605" s="52"/>
      <c r="F605" s="52"/>
      <c r="G605" s="52"/>
      <c r="H605" s="52"/>
      <c r="I605" s="52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2"/>
      <c r="D606" s="52"/>
      <c r="E606" s="52"/>
      <c r="F606" s="52"/>
      <c r="G606" s="52"/>
      <c r="H606" s="52"/>
      <c r="I606" s="52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2"/>
      <c r="D607" s="52"/>
      <c r="E607" s="52"/>
      <c r="F607" s="52"/>
      <c r="G607" s="52"/>
      <c r="H607" s="52"/>
      <c r="I607" s="52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2"/>
      <c r="D608" s="52"/>
      <c r="E608" s="52"/>
      <c r="F608" s="52"/>
      <c r="G608" s="52"/>
      <c r="H608" s="52"/>
      <c r="I608" s="52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2"/>
      <c r="D609" s="52"/>
      <c r="E609" s="52"/>
      <c r="F609" s="52"/>
      <c r="G609" s="52"/>
      <c r="H609" s="52"/>
      <c r="I609" s="52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2"/>
      <c r="D610" s="52"/>
      <c r="E610" s="52"/>
      <c r="F610" s="52"/>
      <c r="G610" s="52"/>
      <c r="H610" s="52"/>
      <c r="I610" s="52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2"/>
      <c r="D611" s="52"/>
      <c r="E611" s="52"/>
      <c r="F611" s="52"/>
      <c r="G611" s="52"/>
      <c r="H611" s="52"/>
      <c r="I611" s="52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2"/>
      <c r="D612" s="52"/>
      <c r="E612" s="52"/>
      <c r="F612" s="52"/>
      <c r="G612" s="52"/>
      <c r="H612" s="52"/>
      <c r="I612" s="52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2"/>
      <c r="D613" s="52"/>
      <c r="E613" s="52"/>
      <c r="F613" s="52"/>
      <c r="G613" s="52"/>
      <c r="H613" s="52"/>
      <c r="I613" s="52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2"/>
      <c r="D614" s="52"/>
      <c r="E614" s="52"/>
      <c r="F614" s="52"/>
      <c r="G614" s="52"/>
      <c r="H614" s="52"/>
      <c r="I614" s="52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2"/>
      <c r="D615" s="52"/>
      <c r="E615" s="52"/>
      <c r="F615" s="52"/>
      <c r="G615" s="52"/>
      <c r="H615" s="52"/>
      <c r="I615" s="52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2"/>
      <c r="D616" s="52"/>
      <c r="E616" s="52"/>
      <c r="F616" s="52"/>
      <c r="G616" s="52"/>
      <c r="H616" s="52"/>
      <c r="I616" s="52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2"/>
      <c r="D617" s="52"/>
      <c r="E617" s="52"/>
      <c r="F617" s="52"/>
      <c r="G617" s="52"/>
      <c r="H617" s="52"/>
      <c r="I617" s="52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2"/>
      <c r="D618" s="52"/>
      <c r="E618" s="52"/>
      <c r="F618" s="52"/>
      <c r="G618" s="52"/>
      <c r="H618" s="52"/>
      <c r="I618" s="52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2"/>
      <c r="D619" s="52"/>
      <c r="E619" s="52"/>
      <c r="F619" s="52"/>
      <c r="G619" s="52"/>
      <c r="H619" s="52"/>
      <c r="I619" s="52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2"/>
      <c r="D620" s="52"/>
      <c r="E620" s="52"/>
      <c r="F620" s="52"/>
      <c r="G620" s="52"/>
      <c r="H620" s="52"/>
      <c r="I620" s="52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2"/>
      <c r="D621" s="52"/>
      <c r="E621" s="52"/>
      <c r="F621" s="52"/>
      <c r="G621" s="52"/>
      <c r="H621" s="52"/>
      <c r="I621" s="52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2"/>
      <c r="D622" s="52"/>
      <c r="E622" s="52"/>
      <c r="F622" s="52"/>
      <c r="G622" s="52"/>
      <c r="H622" s="52"/>
      <c r="I622" s="52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2"/>
      <c r="D623" s="52"/>
      <c r="E623" s="52"/>
      <c r="F623" s="52"/>
      <c r="G623" s="52"/>
      <c r="H623" s="52"/>
      <c r="I623" s="52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2"/>
      <c r="D624" s="52"/>
      <c r="E624" s="52"/>
      <c r="F624" s="52"/>
      <c r="G624" s="52"/>
      <c r="H624" s="52"/>
      <c r="I624" s="52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2"/>
      <c r="D625" s="52"/>
      <c r="E625" s="52"/>
      <c r="F625" s="52"/>
      <c r="G625" s="52"/>
      <c r="H625" s="52"/>
      <c r="I625" s="52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2"/>
      <c r="D626" s="52"/>
      <c r="E626" s="52"/>
      <c r="F626" s="52"/>
      <c r="G626" s="52"/>
      <c r="H626" s="52"/>
      <c r="I626" s="52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2"/>
      <c r="D627" s="52"/>
      <c r="E627" s="52"/>
      <c r="F627" s="52"/>
      <c r="G627" s="52"/>
      <c r="H627" s="52"/>
      <c r="I627" s="52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2"/>
      <c r="D628" s="52"/>
      <c r="E628" s="52"/>
      <c r="F628" s="52"/>
      <c r="G628" s="52"/>
      <c r="H628" s="52"/>
      <c r="I628" s="52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2"/>
      <c r="D629" s="52"/>
      <c r="E629" s="52"/>
      <c r="F629" s="52"/>
      <c r="G629" s="52"/>
      <c r="H629" s="52"/>
      <c r="I629" s="52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2"/>
      <c r="D630" s="52"/>
      <c r="E630" s="52"/>
      <c r="F630" s="52"/>
      <c r="G630" s="52"/>
      <c r="H630" s="52"/>
      <c r="I630" s="52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2"/>
      <c r="D631" s="52"/>
      <c r="E631" s="52"/>
      <c r="F631" s="52"/>
      <c r="G631" s="52"/>
      <c r="H631" s="52"/>
      <c r="I631" s="52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2"/>
      <c r="D632" s="52"/>
      <c r="E632" s="52"/>
      <c r="F632" s="52"/>
      <c r="G632" s="52"/>
      <c r="H632" s="52"/>
      <c r="I632" s="52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2"/>
      <c r="D633" s="52"/>
      <c r="E633" s="52"/>
      <c r="F633" s="52"/>
      <c r="G633" s="52"/>
      <c r="H633" s="52"/>
      <c r="I633" s="52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2"/>
      <c r="D634" s="52"/>
      <c r="E634" s="52"/>
      <c r="F634" s="52"/>
      <c r="G634" s="52"/>
      <c r="H634" s="52"/>
      <c r="I634" s="52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2"/>
      <c r="D635" s="52"/>
      <c r="E635" s="52"/>
      <c r="F635" s="52"/>
      <c r="G635" s="52"/>
      <c r="H635" s="52"/>
      <c r="I635" s="52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2"/>
      <c r="D636" s="52"/>
      <c r="E636" s="52"/>
      <c r="F636" s="52"/>
      <c r="G636" s="52"/>
      <c r="H636" s="52"/>
      <c r="I636" s="52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2"/>
      <c r="D637" s="52"/>
      <c r="E637" s="52"/>
      <c r="F637" s="52"/>
      <c r="G637" s="52"/>
      <c r="H637" s="52"/>
      <c r="I637" s="52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2"/>
      <c r="D638" s="52"/>
      <c r="E638" s="52"/>
      <c r="F638" s="52"/>
      <c r="G638" s="52"/>
      <c r="H638" s="52"/>
      <c r="I638" s="52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2"/>
      <c r="D639" s="52"/>
      <c r="E639" s="52"/>
      <c r="F639" s="52"/>
      <c r="G639" s="52"/>
      <c r="H639" s="52"/>
      <c r="I639" s="52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2"/>
      <c r="D640" s="52"/>
      <c r="E640" s="52"/>
      <c r="F640" s="52"/>
      <c r="G640" s="52"/>
      <c r="H640" s="52"/>
      <c r="I640" s="52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2"/>
      <c r="D641" s="52"/>
      <c r="E641" s="52"/>
      <c r="F641" s="52"/>
      <c r="G641" s="52"/>
      <c r="H641" s="52"/>
      <c r="I641" s="52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2"/>
      <c r="D642" s="52"/>
      <c r="E642" s="52"/>
      <c r="F642" s="52"/>
      <c r="G642" s="52"/>
      <c r="H642" s="52"/>
      <c r="I642" s="52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2"/>
      <c r="D643" s="52"/>
      <c r="E643" s="52"/>
      <c r="F643" s="52"/>
      <c r="G643" s="52"/>
      <c r="H643" s="52"/>
      <c r="I643" s="52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2"/>
      <c r="D644" s="52"/>
      <c r="E644" s="52"/>
      <c r="F644" s="52"/>
      <c r="G644" s="52"/>
      <c r="H644" s="52"/>
      <c r="I644" s="52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2"/>
      <c r="D645" s="52"/>
      <c r="E645" s="52"/>
      <c r="F645" s="52"/>
      <c r="G645" s="52"/>
      <c r="H645" s="52"/>
      <c r="I645" s="52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2"/>
      <c r="D646" s="52"/>
      <c r="E646" s="52"/>
      <c r="F646" s="52"/>
      <c r="G646" s="52"/>
      <c r="H646" s="52"/>
      <c r="I646" s="52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2"/>
      <c r="D647" s="52"/>
      <c r="E647" s="52"/>
      <c r="F647" s="52"/>
      <c r="G647" s="52"/>
      <c r="H647" s="52"/>
      <c r="I647" s="52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2"/>
      <c r="D648" s="52"/>
      <c r="E648" s="52"/>
      <c r="F648" s="52"/>
      <c r="G648" s="52"/>
      <c r="H648" s="52"/>
      <c r="I648" s="52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2"/>
      <c r="D649" s="52"/>
      <c r="E649" s="52"/>
      <c r="F649" s="52"/>
      <c r="G649" s="52"/>
      <c r="H649" s="52"/>
      <c r="I649" s="52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2"/>
      <c r="D650" s="52"/>
      <c r="E650" s="52"/>
      <c r="F650" s="52"/>
      <c r="G650" s="52"/>
      <c r="H650" s="52"/>
      <c r="I650" s="52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2"/>
      <c r="D651" s="52"/>
      <c r="E651" s="52"/>
      <c r="F651" s="52"/>
      <c r="G651" s="52"/>
      <c r="H651" s="52"/>
      <c r="I651" s="52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2"/>
      <c r="D652" s="52"/>
      <c r="E652" s="52"/>
      <c r="F652" s="52"/>
      <c r="G652" s="52"/>
      <c r="H652" s="52"/>
      <c r="I652" s="52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2"/>
      <c r="D653" s="52"/>
      <c r="E653" s="52"/>
      <c r="F653" s="52"/>
      <c r="G653" s="52"/>
      <c r="H653" s="52"/>
      <c r="I653" s="52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2"/>
      <c r="D654" s="52"/>
      <c r="E654" s="52"/>
      <c r="F654" s="52"/>
      <c r="G654" s="52"/>
      <c r="H654" s="52"/>
      <c r="I654" s="52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2"/>
      <c r="D655" s="52"/>
      <c r="E655" s="52"/>
      <c r="F655" s="52"/>
      <c r="G655" s="52"/>
      <c r="H655" s="52"/>
      <c r="I655" s="52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2"/>
      <c r="D656" s="52"/>
      <c r="E656" s="52"/>
      <c r="F656" s="52"/>
      <c r="G656" s="52"/>
      <c r="H656" s="52"/>
      <c r="I656" s="52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2"/>
      <c r="D657" s="52"/>
      <c r="E657" s="52"/>
      <c r="F657" s="52"/>
      <c r="G657" s="52"/>
      <c r="H657" s="52"/>
      <c r="I657" s="52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2"/>
      <c r="D658" s="52"/>
      <c r="E658" s="52"/>
      <c r="F658" s="52"/>
      <c r="G658" s="52"/>
      <c r="H658" s="52"/>
      <c r="I658" s="52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2"/>
      <c r="D659" s="52"/>
      <c r="E659" s="52"/>
      <c r="F659" s="52"/>
      <c r="G659" s="52"/>
      <c r="H659" s="52"/>
      <c r="I659" s="52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2"/>
      <c r="D660" s="52"/>
      <c r="E660" s="52"/>
      <c r="F660" s="52"/>
      <c r="G660" s="52"/>
      <c r="H660" s="52"/>
      <c r="I660" s="52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2"/>
      <c r="D661" s="52"/>
      <c r="E661" s="52"/>
      <c r="F661" s="52"/>
      <c r="G661" s="52"/>
      <c r="H661" s="52"/>
      <c r="I661" s="52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2"/>
      <c r="D662" s="52"/>
      <c r="E662" s="52"/>
      <c r="F662" s="52"/>
      <c r="G662" s="52"/>
      <c r="H662" s="52"/>
      <c r="I662" s="52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2"/>
      <c r="D663" s="52"/>
      <c r="E663" s="52"/>
      <c r="F663" s="52"/>
      <c r="G663" s="52"/>
      <c r="H663" s="52"/>
      <c r="I663" s="52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2"/>
      <c r="D664" s="52"/>
      <c r="E664" s="52"/>
      <c r="F664" s="52"/>
      <c r="G664" s="52"/>
      <c r="H664" s="52"/>
      <c r="I664" s="52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2"/>
      <c r="D665" s="52"/>
      <c r="E665" s="52"/>
      <c r="F665" s="52"/>
      <c r="G665" s="52"/>
      <c r="H665" s="52"/>
      <c r="I665" s="52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2"/>
      <c r="D666" s="52"/>
      <c r="E666" s="52"/>
      <c r="F666" s="52"/>
      <c r="G666" s="52"/>
      <c r="H666" s="52"/>
      <c r="I666" s="52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2"/>
      <c r="D667" s="52"/>
      <c r="E667" s="52"/>
      <c r="F667" s="52"/>
      <c r="G667" s="52"/>
      <c r="H667" s="52"/>
      <c r="I667" s="52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2"/>
      <c r="D668" s="52"/>
      <c r="E668" s="52"/>
      <c r="F668" s="52"/>
      <c r="G668" s="52"/>
      <c r="H668" s="52"/>
      <c r="I668" s="52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2"/>
      <c r="D669" s="52"/>
      <c r="E669" s="52"/>
      <c r="F669" s="52"/>
      <c r="G669" s="52"/>
      <c r="H669" s="52"/>
      <c r="I669" s="52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2"/>
      <c r="D670" s="52"/>
      <c r="E670" s="52"/>
      <c r="F670" s="52"/>
      <c r="G670" s="52"/>
      <c r="H670" s="52"/>
      <c r="I670" s="52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2"/>
      <c r="D671" s="52"/>
      <c r="E671" s="52"/>
      <c r="F671" s="52"/>
      <c r="G671" s="52"/>
      <c r="H671" s="52"/>
      <c r="I671" s="52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2"/>
      <c r="D672" s="52"/>
      <c r="E672" s="52"/>
      <c r="F672" s="52"/>
      <c r="G672" s="52"/>
      <c r="H672" s="52"/>
      <c r="I672" s="52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2"/>
      <c r="D673" s="52"/>
      <c r="E673" s="52"/>
      <c r="F673" s="52"/>
      <c r="G673" s="52"/>
      <c r="H673" s="52"/>
      <c r="I673" s="52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2"/>
      <c r="D674" s="52"/>
      <c r="E674" s="52"/>
      <c r="F674" s="52"/>
      <c r="G674" s="52"/>
      <c r="H674" s="52"/>
      <c r="I674" s="52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2"/>
      <c r="D675" s="52"/>
      <c r="E675" s="52"/>
      <c r="F675" s="52"/>
      <c r="G675" s="52"/>
      <c r="H675" s="52"/>
      <c r="I675" s="52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2"/>
      <c r="D676" s="52"/>
      <c r="E676" s="52"/>
      <c r="F676" s="52"/>
      <c r="G676" s="52"/>
      <c r="H676" s="52"/>
      <c r="I676" s="52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2"/>
      <c r="D677" s="52"/>
      <c r="E677" s="52"/>
      <c r="F677" s="52"/>
      <c r="G677" s="52"/>
      <c r="H677" s="52"/>
      <c r="I677" s="52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2"/>
      <c r="D678" s="52"/>
      <c r="E678" s="52"/>
      <c r="F678" s="52"/>
      <c r="G678" s="52"/>
      <c r="H678" s="52"/>
      <c r="I678" s="52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2"/>
      <c r="D679" s="52"/>
      <c r="E679" s="52"/>
      <c r="F679" s="52"/>
      <c r="G679" s="52"/>
      <c r="H679" s="52"/>
      <c r="I679" s="52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2"/>
      <c r="D680" s="52"/>
      <c r="E680" s="52"/>
      <c r="F680" s="52"/>
      <c r="G680" s="52"/>
      <c r="H680" s="52"/>
      <c r="I680" s="52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2"/>
      <c r="D681" s="52"/>
      <c r="E681" s="52"/>
      <c r="F681" s="52"/>
      <c r="G681" s="52"/>
      <c r="H681" s="52"/>
      <c r="I681" s="52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2"/>
      <c r="D682" s="52"/>
      <c r="E682" s="52"/>
      <c r="F682" s="52"/>
      <c r="G682" s="52"/>
      <c r="H682" s="52"/>
      <c r="I682" s="52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2"/>
      <c r="D683" s="52"/>
      <c r="E683" s="52"/>
      <c r="F683" s="52"/>
      <c r="G683" s="52"/>
      <c r="H683" s="52"/>
      <c r="I683" s="52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2"/>
      <c r="D684" s="52"/>
      <c r="E684" s="52"/>
      <c r="F684" s="52"/>
      <c r="G684" s="52"/>
      <c r="H684" s="52"/>
      <c r="I684" s="52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2"/>
      <c r="D685" s="52"/>
      <c r="E685" s="52"/>
      <c r="F685" s="52"/>
      <c r="G685" s="52"/>
      <c r="H685" s="52"/>
      <c r="I685" s="52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2"/>
      <c r="D686" s="52"/>
      <c r="E686" s="52"/>
      <c r="F686" s="52"/>
      <c r="G686" s="52"/>
      <c r="H686" s="52"/>
      <c r="I686" s="52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2"/>
      <c r="D687" s="52"/>
      <c r="E687" s="52"/>
      <c r="F687" s="52"/>
      <c r="G687" s="52"/>
      <c r="H687" s="52"/>
      <c r="I687" s="52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2"/>
      <c r="D688" s="52"/>
      <c r="E688" s="52"/>
      <c r="F688" s="52"/>
      <c r="G688" s="52"/>
      <c r="H688" s="52"/>
      <c r="I688" s="52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2"/>
      <c r="D689" s="52"/>
      <c r="E689" s="52"/>
      <c r="F689" s="52"/>
      <c r="G689" s="52"/>
      <c r="H689" s="52"/>
      <c r="I689" s="52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2"/>
      <c r="D690" s="52"/>
      <c r="E690" s="52"/>
      <c r="F690" s="52"/>
      <c r="G690" s="52"/>
      <c r="H690" s="52"/>
      <c r="I690" s="52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2"/>
      <c r="D691" s="52"/>
      <c r="E691" s="52"/>
      <c r="F691" s="52"/>
      <c r="G691" s="52"/>
      <c r="H691" s="52"/>
      <c r="I691" s="52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2"/>
      <c r="D692" s="52"/>
      <c r="E692" s="52"/>
      <c r="F692" s="52"/>
      <c r="G692" s="52"/>
      <c r="H692" s="52"/>
      <c r="I692" s="52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2"/>
      <c r="D693" s="52"/>
      <c r="E693" s="52"/>
      <c r="F693" s="52"/>
      <c r="G693" s="52"/>
      <c r="H693" s="52"/>
      <c r="I693" s="52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2"/>
      <c r="D694" s="52"/>
      <c r="E694" s="52"/>
      <c r="F694" s="52"/>
      <c r="G694" s="52"/>
      <c r="H694" s="52"/>
      <c r="I694" s="52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2"/>
      <c r="D695" s="52"/>
      <c r="E695" s="52"/>
      <c r="F695" s="52"/>
      <c r="G695" s="52"/>
      <c r="H695" s="52"/>
      <c r="I695" s="52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2"/>
      <c r="D696" s="52"/>
      <c r="E696" s="52"/>
      <c r="F696" s="52"/>
      <c r="G696" s="52"/>
      <c r="H696" s="52"/>
      <c r="I696" s="52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2"/>
      <c r="D697" s="52"/>
      <c r="E697" s="52"/>
      <c r="F697" s="52"/>
      <c r="G697" s="52"/>
      <c r="H697" s="52"/>
      <c r="I697" s="52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2"/>
      <c r="D698" s="52"/>
      <c r="E698" s="52"/>
      <c r="F698" s="52"/>
      <c r="G698" s="52"/>
      <c r="H698" s="52"/>
      <c r="I698" s="52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2"/>
      <c r="D699" s="52"/>
      <c r="E699" s="52"/>
      <c r="F699" s="52"/>
      <c r="G699" s="52"/>
      <c r="H699" s="52"/>
      <c r="I699" s="52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2"/>
      <c r="D700" s="52"/>
      <c r="E700" s="52"/>
      <c r="F700" s="52"/>
      <c r="G700" s="52"/>
      <c r="H700" s="52"/>
      <c r="I700" s="52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2"/>
      <c r="D701" s="52"/>
      <c r="E701" s="52"/>
      <c r="F701" s="52"/>
      <c r="G701" s="52"/>
      <c r="H701" s="52"/>
      <c r="I701" s="52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2"/>
      <c r="D702" s="52"/>
      <c r="E702" s="52"/>
      <c r="F702" s="52"/>
      <c r="G702" s="52"/>
      <c r="H702" s="52"/>
      <c r="I702" s="52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2"/>
      <c r="D703" s="52"/>
      <c r="E703" s="52"/>
      <c r="F703" s="52"/>
      <c r="G703" s="52"/>
      <c r="H703" s="52"/>
      <c r="I703" s="52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2"/>
      <c r="D704" s="52"/>
      <c r="E704" s="52"/>
      <c r="F704" s="52"/>
      <c r="G704" s="52"/>
      <c r="H704" s="52"/>
      <c r="I704" s="52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2"/>
      <c r="D705" s="52"/>
      <c r="E705" s="52"/>
      <c r="F705" s="52"/>
      <c r="G705" s="52"/>
      <c r="H705" s="52"/>
      <c r="I705" s="52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2"/>
      <c r="D706" s="52"/>
      <c r="E706" s="52"/>
      <c r="F706" s="52"/>
      <c r="G706" s="52"/>
      <c r="H706" s="52"/>
      <c r="I706" s="52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2"/>
      <c r="D707" s="52"/>
      <c r="E707" s="52"/>
      <c r="F707" s="52"/>
      <c r="G707" s="52"/>
      <c r="H707" s="52"/>
      <c r="I707" s="52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2"/>
      <c r="D708" s="52"/>
      <c r="E708" s="52"/>
      <c r="F708" s="52"/>
      <c r="G708" s="52"/>
      <c r="H708" s="52"/>
      <c r="I708" s="52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2"/>
      <c r="D709" s="52"/>
      <c r="E709" s="52"/>
      <c r="F709" s="52"/>
      <c r="G709" s="52"/>
      <c r="H709" s="52"/>
      <c r="I709" s="52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2"/>
      <c r="D710" s="52"/>
      <c r="E710" s="52"/>
      <c r="F710" s="52"/>
      <c r="G710" s="52"/>
      <c r="H710" s="52"/>
      <c r="I710" s="52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2"/>
      <c r="D711" s="52"/>
      <c r="E711" s="52"/>
      <c r="F711" s="52"/>
      <c r="G711" s="52"/>
      <c r="H711" s="52"/>
      <c r="I711" s="52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2"/>
      <c r="D712" s="52"/>
      <c r="E712" s="52"/>
      <c r="F712" s="52"/>
      <c r="G712" s="52"/>
      <c r="H712" s="52"/>
      <c r="I712" s="52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2"/>
      <c r="D713" s="52"/>
      <c r="E713" s="52"/>
      <c r="F713" s="52"/>
      <c r="G713" s="52"/>
      <c r="H713" s="52"/>
      <c r="I713" s="52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2"/>
      <c r="D714" s="52"/>
      <c r="E714" s="52"/>
      <c r="F714" s="52"/>
      <c r="G714" s="52"/>
      <c r="H714" s="52"/>
      <c r="I714" s="52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2"/>
      <c r="D715" s="52"/>
      <c r="E715" s="52"/>
      <c r="F715" s="52"/>
      <c r="G715" s="52"/>
      <c r="H715" s="52"/>
      <c r="I715" s="52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2"/>
      <c r="D716" s="52"/>
      <c r="E716" s="52"/>
      <c r="F716" s="52"/>
      <c r="G716" s="52"/>
      <c r="H716" s="52"/>
      <c r="I716" s="52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2"/>
      <c r="D717" s="52"/>
      <c r="E717" s="52"/>
      <c r="F717" s="52"/>
      <c r="G717" s="52"/>
      <c r="H717" s="52"/>
      <c r="I717" s="52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2"/>
      <c r="D718" s="52"/>
      <c r="E718" s="52"/>
      <c r="F718" s="52"/>
      <c r="G718" s="52"/>
      <c r="H718" s="52"/>
      <c r="I718" s="52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2"/>
      <c r="D719" s="52"/>
      <c r="E719" s="52"/>
      <c r="F719" s="52"/>
      <c r="G719" s="52"/>
      <c r="H719" s="52"/>
      <c r="I719" s="52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2"/>
      <c r="D720" s="52"/>
      <c r="E720" s="52"/>
      <c r="F720" s="52"/>
      <c r="G720" s="52"/>
      <c r="H720" s="52"/>
      <c r="I720" s="52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2"/>
      <c r="D721" s="52"/>
      <c r="E721" s="52"/>
      <c r="F721" s="52"/>
      <c r="G721" s="52"/>
      <c r="H721" s="52"/>
      <c r="I721" s="52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2"/>
      <c r="D722" s="52"/>
      <c r="E722" s="52"/>
      <c r="F722" s="52"/>
      <c r="G722" s="52"/>
      <c r="H722" s="52"/>
      <c r="I722" s="52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2"/>
      <c r="D723" s="52"/>
      <c r="E723" s="52"/>
      <c r="F723" s="52"/>
      <c r="G723" s="52"/>
      <c r="H723" s="52"/>
      <c r="I723" s="52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2"/>
      <c r="D724" s="52"/>
      <c r="E724" s="52"/>
      <c r="F724" s="52"/>
      <c r="G724" s="52"/>
      <c r="H724" s="52"/>
      <c r="I724" s="52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2"/>
      <c r="D725" s="52"/>
      <c r="E725" s="52"/>
      <c r="F725" s="52"/>
      <c r="G725" s="52"/>
      <c r="H725" s="52"/>
      <c r="I725" s="52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2"/>
      <c r="D726" s="52"/>
      <c r="E726" s="52"/>
      <c r="F726" s="52"/>
      <c r="G726" s="52"/>
      <c r="H726" s="52"/>
      <c r="I726" s="52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2"/>
      <c r="D727" s="52"/>
      <c r="E727" s="52"/>
      <c r="F727" s="52"/>
      <c r="G727" s="52"/>
      <c r="H727" s="52"/>
      <c r="I727" s="52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2"/>
      <c r="D728" s="52"/>
      <c r="E728" s="52"/>
      <c r="F728" s="52"/>
      <c r="G728" s="52"/>
      <c r="H728" s="52"/>
      <c r="I728" s="52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2"/>
      <c r="D729" s="52"/>
      <c r="E729" s="52"/>
      <c r="F729" s="52"/>
      <c r="G729" s="52"/>
      <c r="H729" s="52"/>
      <c r="I729" s="52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2"/>
      <c r="D730" s="52"/>
      <c r="E730" s="52"/>
      <c r="F730" s="52"/>
      <c r="G730" s="52"/>
      <c r="H730" s="52"/>
      <c r="I730" s="52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2"/>
      <c r="D731" s="52"/>
      <c r="E731" s="52"/>
      <c r="F731" s="52"/>
      <c r="G731" s="52"/>
      <c r="H731" s="52"/>
      <c r="I731" s="52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2"/>
      <c r="D732" s="52"/>
      <c r="E732" s="52"/>
      <c r="F732" s="52"/>
      <c r="G732" s="52"/>
      <c r="H732" s="52"/>
      <c r="I732" s="52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2"/>
      <c r="D733" s="52"/>
      <c r="E733" s="52"/>
      <c r="F733" s="52"/>
      <c r="G733" s="52"/>
      <c r="H733" s="52"/>
      <c r="I733" s="52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2"/>
      <c r="D734" s="52"/>
      <c r="E734" s="52"/>
      <c r="F734" s="52"/>
      <c r="G734" s="52"/>
      <c r="H734" s="52"/>
      <c r="I734" s="52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2"/>
      <c r="D735" s="52"/>
      <c r="E735" s="52"/>
      <c r="F735" s="52"/>
      <c r="G735" s="52"/>
      <c r="H735" s="52"/>
      <c r="I735" s="52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2"/>
      <c r="D736" s="52"/>
      <c r="E736" s="52"/>
      <c r="F736" s="52"/>
      <c r="G736" s="52"/>
      <c r="H736" s="52"/>
      <c r="I736" s="52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2"/>
      <c r="D737" s="52"/>
      <c r="E737" s="52"/>
      <c r="F737" s="52"/>
      <c r="G737" s="52"/>
      <c r="H737" s="52"/>
      <c r="I737" s="52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2"/>
      <c r="D738" s="52"/>
      <c r="E738" s="52"/>
      <c r="F738" s="52"/>
      <c r="G738" s="52"/>
      <c r="H738" s="52"/>
      <c r="I738" s="52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2"/>
      <c r="D739" s="52"/>
      <c r="E739" s="52"/>
      <c r="F739" s="52"/>
      <c r="G739" s="52"/>
      <c r="H739" s="52"/>
      <c r="I739" s="52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2"/>
      <c r="D740" s="52"/>
      <c r="E740" s="52"/>
      <c r="F740" s="52"/>
      <c r="G740" s="52"/>
      <c r="H740" s="52"/>
      <c r="I740" s="52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2"/>
      <c r="D741" s="52"/>
      <c r="E741" s="52"/>
      <c r="F741" s="52"/>
      <c r="G741" s="52"/>
      <c r="H741" s="52"/>
      <c r="I741" s="52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2"/>
      <c r="D742" s="52"/>
      <c r="E742" s="52"/>
      <c r="F742" s="52"/>
      <c r="G742" s="52"/>
      <c r="H742" s="52"/>
      <c r="I742" s="52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2"/>
      <c r="D743" s="52"/>
      <c r="E743" s="52"/>
      <c r="F743" s="52"/>
      <c r="G743" s="52"/>
      <c r="H743" s="52"/>
      <c r="I743" s="52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2"/>
      <c r="D744" s="52"/>
      <c r="E744" s="52"/>
      <c r="F744" s="52"/>
      <c r="G744" s="52"/>
      <c r="H744" s="52"/>
      <c r="I744" s="52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2"/>
      <c r="D745" s="52"/>
      <c r="E745" s="52"/>
      <c r="F745" s="52"/>
      <c r="G745" s="52"/>
      <c r="H745" s="52"/>
      <c r="I745" s="52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2"/>
      <c r="D746" s="52"/>
      <c r="E746" s="52"/>
      <c r="F746" s="52"/>
      <c r="G746" s="52"/>
      <c r="H746" s="52"/>
      <c r="I746" s="52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2"/>
      <c r="D747" s="52"/>
      <c r="E747" s="52"/>
      <c r="F747" s="52"/>
      <c r="G747" s="52"/>
      <c r="H747" s="52"/>
      <c r="I747" s="52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2"/>
      <c r="D748" s="52"/>
      <c r="E748" s="52"/>
      <c r="F748" s="52"/>
      <c r="G748" s="52"/>
      <c r="H748" s="52"/>
      <c r="I748" s="52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2"/>
      <c r="D749" s="52"/>
      <c r="E749" s="52"/>
      <c r="F749" s="52"/>
      <c r="G749" s="52"/>
      <c r="H749" s="52"/>
      <c r="I749" s="52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2"/>
      <c r="D750" s="52"/>
      <c r="E750" s="52"/>
      <c r="F750" s="52"/>
      <c r="G750" s="52"/>
      <c r="H750" s="52"/>
      <c r="I750" s="52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2"/>
      <c r="D751" s="52"/>
      <c r="E751" s="52"/>
      <c r="F751" s="52"/>
      <c r="G751" s="52"/>
      <c r="H751" s="52"/>
      <c r="I751" s="52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2"/>
      <c r="D752" s="52"/>
      <c r="E752" s="52"/>
      <c r="F752" s="52"/>
      <c r="G752" s="52"/>
      <c r="H752" s="52"/>
      <c r="I752" s="52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2"/>
      <c r="D753" s="52"/>
      <c r="E753" s="52"/>
      <c r="F753" s="52"/>
      <c r="G753" s="52"/>
      <c r="H753" s="52"/>
      <c r="I753" s="52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2"/>
      <c r="D754" s="52"/>
      <c r="E754" s="52"/>
      <c r="F754" s="52"/>
      <c r="G754" s="52"/>
      <c r="H754" s="52"/>
      <c r="I754" s="52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2"/>
      <c r="D755" s="52"/>
      <c r="E755" s="52"/>
      <c r="F755" s="52"/>
      <c r="G755" s="52"/>
      <c r="H755" s="52"/>
      <c r="I755" s="52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2"/>
      <c r="D756" s="52"/>
      <c r="E756" s="52"/>
      <c r="F756" s="52"/>
      <c r="G756" s="52"/>
      <c r="H756" s="52"/>
      <c r="I756" s="52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2"/>
      <c r="D757" s="52"/>
      <c r="E757" s="52"/>
      <c r="F757" s="52"/>
      <c r="G757" s="52"/>
      <c r="H757" s="52"/>
      <c r="I757" s="52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2"/>
      <c r="D758" s="52"/>
      <c r="E758" s="52"/>
      <c r="F758" s="52"/>
      <c r="G758" s="52"/>
      <c r="H758" s="52"/>
      <c r="I758" s="52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2"/>
      <c r="D759" s="52"/>
      <c r="E759" s="52"/>
      <c r="F759" s="52"/>
      <c r="G759" s="52"/>
      <c r="H759" s="52"/>
      <c r="I759" s="52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2"/>
      <c r="D760" s="52"/>
      <c r="E760" s="52"/>
      <c r="F760" s="52"/>
      <c r="G760" s="52"/>
      <c r="H760" s="52"/>
      <c r="I760" s="52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2"/>
      <c r="D761" s="52"/>
      <c r="E761" s="52"/>
      <c r="F761" s="52"/>
      <c r="G761" s="52"/>
      <c r="H761" s="52"/>
      <c r="I761" s="52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2"/>
      <c r="D762" s="52"/>
      <c r="E762" s="52"/>
      <c r="F762" s="52"/>
      <c r="G762" s="52"/>
      <c r="H762" s="52"/>
      <c r="I762" s="52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2"/>
      <c r="D763" s="52"/>
      <c r="E763" s="52"/>
      <c r="F763" s="52"/>
      <c r="G763" s="52"/>
      <c r="H763" s="52"/>
      <c r="I763" s="52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2"/>
      <c r="D764" s="52"/>
      <c r="E764" s="52"/>
      <c r="F764" s="52"/>
      <c r="G764" s="52"/>
      <c r="H764" s="52"/>
      <c r="I764" s="52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2"/>
      <c r="D765" s="52"/>
      <c r="E765" s="52"/>
      <c r="F765" s="52"/>
      <c r="G765" s="52"/>
      <c r="H765" s="52"/>
      <c r="I765" s="52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2"/>
      <c r="D766" s="52"/>
      <c r="E766" s="52"/>
      <c r="F766" s="52"/>
      <c r="G766" s="52"/>
      <c r="H766" s="52"/>
      <c r="I766" s="52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2"/>
      <c r="D767" s="52"/>
      <c r="E767" s="52"/>
      <c r="F767" s="52"/>
      <c r="G767" s="52"/>
      <c r="H767" s="52"/>
      <c r="I767" s="52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2"/>
      <c r="D768" s="52"/>
      <c r="E768" s="52"/>
      <c r="F768" s="52"/>
      <c r="G768" s="52"/>
      <c r="H768" s="52"/>
      <c r="I768" s="52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2"/>
      <c r="D769" s="52"/>
      <c r="E769" s="52"/>
      <c r="F769" s="52"/>
      <c r="G769" s="52"/>
      <c r="H769" s="52"/>
      <c r="I769" s="52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2"/>
      <c r="D770" s="52"/>
      <c r="E770" s="52"/>
      <c r="F770" s="52"/>
      <c r="G770" s="52"/>
      <c r="H770" s="52"/>
      <c r="I770" s="52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2"/>
      <c r="D771" s="52"/>
      <c r="E771" s="52"/>
      <c r="F771" s="52"/>
      <c r="G771" s="52"/>
      <c r="H771" s="52"/>
      <c r="I771" s="52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2"/>
      <c r="D772" s="52"/>
      <c r="E772" s="52"/>
      <c r="F772" s="52"/>
      <c r="G772" s="52"/>
      <c r="H772" s="52"/>
      <c r="I772" s="52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2"/>
      <c r="D773" s="52"/>
      <c r="E773" s="52"/>
      <c r="F773" s="52"/>
      <c r="G773" s="52"/>
      <c r="H773" s="52"/>
      <c r="I773" s="52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2"/>
      <c r="D774" s="52"/>
      <c r="E774" s="52"/>
      <c r="F774" s="52"/>
      <c r="G774" s="52"/>
      <c r="H774" s="52"/>
      <c r="I774" s="52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2"/>
      <c r="D775" s="52"/>
      <c r="E775" s="52"/>
      <c r="F775" s="52"/>
      <c r="G775" s="52"/>
      <c r="H775" s="52"/>
      <c r="I775" s="52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2"/>
      <c r="D776" s="52"/>
      <c r="E776" s="52"/>
      <c r="F776" s="52"/>
      <c r="G776" s="52"/>
      <c r="H776" s="52"/>
      <c r="I776" s="52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2"/>
      <c r="D777" s="52"/>
      <c r="E777" s="52"/>
      <c r="F777" s="52"/>
      <c r="G777" s="52"/>
      <c r="H777" s="52"/>
      <c r="I777" s="52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2"/>
      <c r="D778" s="52"/>
      <c r="E778" s="52"/>
      <c r="F778" s="52"/>
      <c r="G778" s="52"/>
      <c r="H778" s="52"/>
      <c r="I778" s="52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2"/>
      <c r="D779" s="52"/>
      <c r="E779" s="52"/>
      <c r="F779" s="52"/>
      <c r="G779" s="52"/>
      <c r="H779" s="52"/>
      <c r="I779" s="52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2"/>
      <c r="D780" s="52"/>
      <c r="E780" s="52"/>
      <c r="F780" s="52"/>
      <c r="G780" s="52"/>
      <c r="H780" s="52"/>
      <c r="I780" s="52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2"/>
      <c r="D781" s="52"/>
      <c r="E781" s="52"/>
      <c r="F781" s="52"/>
      <c r="G781" s="52"/>
      <c r="H781" s="52"/>
      <c r="I781" s="52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2"/>
      <c r="D782" s="52"/>
      <c r="E782" s="52"/>
      <c r="F782" s="52"/>
      <c r="G782" s="52"/>
      <c r="H782" s="52"/>
      <c r="I782" s="52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2"/>
      <c r="D783" s="52"/>
      <c r="E783" s="52"/>
      <c r="F783" s="52"/>
      <c r="G783" s="52"/>
      <c r="H783" s="52"/>
      <c r="I783" s="52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2"/>
      <c r="D784" s="52"/>
      <c r="E784" s="52"/>
      <c r="F784" s="52"/>
      <c r="G784" s="52"/>
      <c r="H784" s="52"/>
      <c r="I784" s="52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2"/>
      <c r="D785" s="52"/>
      <c r="E785" s="52"/>
      <c r="F785" s="52"/>
      <c r="G785" s="52"/>
      <c r="H785" s="52"/>
      <c r="I785" s="52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2"/>
      <c r="D786" s="52"/>
      <c r="E786" s="52"/>
      <c r="F786" s="52"/>
      <c r="G786" s="52"/>
      <c r="H786" s="52"/>
      <c r="I786" s="52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2"/>
      <c r="D787" s="52"/>
      <c r="E787" s="52"/>
      <c r="F787" s="52"/>
      <c r="G787" s="52"/>
      <c r="H787" s="52"/>
      <c r="I787" s="52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2"/>
      <c r="D788" s="52"/>
      <c r="E788" s="52"/>
      <c r="F788" s="52"/>
      <c r="G788" s="52"/>
      <c r="H788" s="52"/>
      <c r="I788" s="52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2"/>
      <c r="D789" s="52"/>
      <c r="E789" s="52"/>
      <c r="F789" s="52"/>
      <c r="G789" s="52"/>
      <c r="H789" s="52"/>
      <c r="I789" s="52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2"/>
      <c r="D790" s="52"/>
      <c r="E790" s="52"/>
      <c r="F790" s="52"/>
      <c r="G790" s="52"/>
      <c r="H790" s="52"/>
      <c r="I790" s="52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2"/>
      <c r="D791" s="52"/>
      <c r="E791" s="52"/>
      <c r="F791" s="52"/>
      <c r="G791" s="52"/>
      <c r="H791" s="52"/>
      <c r="I791" s="52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2"/>
      <c r="D792" s="52"/>
      <c r="E792" s="52"/>
      <c r="F792" s="52"/>
      <c r="G792" s="52"/>
      <c r="H792" s="52"/>
      <c r="I792" s="52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2"/>
      <c r="D793" s="52"/>
      <c r="E793" s="52"/>
      <c r="F793" s="52"/>
      <c r="G793" s="52"/>
      <c r="H793" s="52"/>
      <c r="I793" s="52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2"/>
      <c r="D794" s="52"/>
      <c r="E794" s="52"/>
      <c r="F794" s="52"/>
      <c r="G794" s="52"/>
      <c r="H794" s="52"/>
      <c r="I794" s="52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2"/>
      <c r="D795" s="52"/>
      <c r="E795" s="52"/>
      <c r="F795" s="52"/>
      <c r="G795" s="52"/>
      <c r="H795" s="52"/>
      <c r="I795" s="52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2"/>
      <c r="D796" s="52"/>
      <c r="E796" s="52"/>
      <c r="F796" s="52"/>
      <c r="G796" s="52"/>
      <c r="H796" s="52"/>
      <c r="I796" s="52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2"/>
      <c r="D797" s="52"/>
      <c r="E797" s="52"/>
      <c r="F797" s="52"/>
      <c r="G797" s="52"/>
      <c r="H797" s="52"/>
      <c r="I797" s="52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2"/>
      <c r="D798" s="52"/>
      <c r="E798" s="52"/>
      <c r="F798" s="52"/>
      <c r="G798" s="52"/>
      <c r="H798" s="52"/>
      <c r="I798" s="52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2"/>
      <c r="D799" s="52"/>
      <c r="E799" s="52"/>
      <c r="F799" s="52"/>
      <c r="G799" s="52"/>
      <c r="H799" s="52"/>
      <c r="I799" s="52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2"/>
      <c r="D800" s="52"/>
      <c r="E800" s="52"/>
      <c r="F800" s="52"/>
      <c r="G800" s="52"/>
      <c r="H800" s="52"/>
      <c r="I800" s="52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2"/>
      <c r="D801" s="52"/>
      <c r="E801" s="52"/>
      <c r="F801" s="52"/>
      <c r="G801" s="52"/>
      <c r="H801" s="52"/>
      <c r="I801" s="52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2"/>
      <c r="D802" s="52"/>
      <c r="E802" s="52"/>
      <c r="F802" s="52"/>
      <c r="G802" s="52"/>
      <c r="H802" s="52"/>
      <c r="I802" s="52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2"/>
      <c r="D803" s="52"/>
      <c r="E803" s="52"/>
      <c r="F803" s="52"/>
      <c r="G803" s="52"/>
      <c r="H803" s="52"/>
      <c r="I803" s="52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2"/>
      <c r="D804" s="52"/>
      <c r="E804" s="52"/>
      <c r="F804" s="52"/>
      <c r="G804" s="52"/>
      <c r="H804" s="52"/>
      <c r="I804" s="52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2"/>
      <c r="D805" s="52"/>
      <c r="E805" s="52"/>
      <c r="F805" s="52"/>
      <c r="G805" s="52"/>
      <c r="H805" s="52"/>
      <c r="I805" s="52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2"/>
      <c r="D806" s="52"/>
      <c r="E806" s="52"/>
      <c r="F806" s="52"/>
      <c r="G806" s="52"/>
      <c r="H806" s="52"/>
      <c r="I806" s="52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2"/>
      <c r="D807" s="52"/>
      <c r="E807" s="52"/>
      <c r="F807" s="52"/>
      <c r="G807" s="52"/>
      <c r="H807" s="52"/>
      <c r="I807" s="52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2"/>
      <c r="D808" s="52"/>
      <c r="E808" s="52"/>
      <c r="F808" s="52"/>
      <c r="G808" s="52"/>
      <c r="H808" s="52"/>
      <c r="I808" s="52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2"/>
      <c r="D809" s="52"/>
      <c r="E809" s="52"/>
      <c r="F809" s="52"/>
      <c r="G809" s="52"/>
      <c r="H809" s="52"/>
      <c r="I809" s="52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2"/>
      <c r="D810" s="52"/>
      <c r="E810" s="52"/>
      <c r="F810" s="52"/>
      <c r="G810" s="52"/>
      <c r="H810" s="52"/>
      <c r="I810" s="52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2"/>
      <c r="D811" s="52"/>
      <c r="E811" s="52"/>
      <c r="F811" s="52"/>
      <c r="G811" s="52"/>
      <c r="H811" s="52"/>
      <c r="I811" s="52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2"/>
      <c r="D812" s="52"/>
      <c r="E812" s="52"/>
      <c r="F812" s="52"/>
      <c r="G812" s="52"/>
      <c r="H812" s="52"/>
      <c r="I812" s="52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2"/>
      <c r="D813" s="52"/>
      <c r="E813" s="52"/>
      <c r="F813" s="52"/>
      <c r="G813" s="52"/>
      <c r="H813" s="52"/>
      <c r="I813" s="52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2"/>
      <c r="D814" s="52"/>
      <c r="E814" s="52"/>
      <c r="F814" s="52"/>
      <c r="G814" s="52"/>
      <c r="H814" s="52"/>
      <c r="I814" s="52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2"/>
      <c r="D815" s="52"/>
      <c r="E815" s="52"/>
      <c r="F815" s="52"/>
      <c r="G815" s="52"/>
      <c r="H815" s="52"/>
      <c r="I815" s="52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2"/>
      <c r="D816" s="52"/>
      <c r="E816" s="52"/>
      <c r="F816" s="52"/>
      <c r="G816" s="52"/>
      <c r="H816" s="52"/>
      <c r="I816" s="52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</sheetData>
  <sortState xmlns:xlrd2="http://schemas.microsoft.com/office/spreadsheetml/2017/richdata2" ref="C8:H34">
    <sortCondition descending="1" ref="H8:H34"/>
  </sortState>
  <mergeCells count="4">
    <mergeCell ref="C1:I1"/>
    <mergeCell ref="C2:I2"/>
    <mergeCell ref="C3:I3"/>
    <mergeCell ref="H96:H122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ZARBI</vt:lpstr>
      <vt:lpstr>ZARBI!XDO_?CLASS_3?12?</vt:lpstr>
      <vt:lpstr>ZARBI!XDO_?FINAL_ISIN?53?</vt:lpstr>
      <vt:lpstr>ZARBI!XDO_?FINAL_ISIN?54?</vt:lpstr>
      <vt:lpstr>ZARBI!XDO_?FINAL_ISIN?55?</vt:lpstr>
      <vt:lpstr>ZARBI!XDO_?FINAL_ISIN?56?</vt:lpstr>
      <vt:lpstr>ZARBI!XDO_?FINAL_MV?53?</vt:lpstr>
      <vt:lpstr>ZARBI!XDO_?FINAL_MV?54?</vt:lpstr>
      <vt:lpstr>ZARBI!XDO_?FINAL_MV?55?</vt:lpstr>
      <vt:lpstr>ZARBI!XDO_?FINAL_MV?56?</vt:lpstr>
      <vt:lpstr>ZARBI!XDO_?FINAL_NAME?53?</vt:lpstr>
      <vt:lpstr>ZARBI!XDO_?FINAL_NAME?54?</vt:lpstr>
      <vt:lpstr>ZARBI!XDO_?FINAL_NAME?55?</vt:lpstr>
      <vt:lpstr>ZARBI!XDO_?FINAL_NAME?56?</vt:lpstr>
      <vt:lpstr>ZARBI!XDO_?FINAL_PER_NET?53?</vt:lpstr>
      <vt:lpstr>ZARBI!XDO_?FINAL_PER_NET?54?</vt:lpstr>
      <vt:lpstr>ZARBI!XDO_?FINAL_PER_NET?55?</vt:lpstr>
      <vt:lpstr>ZARBI!XDO_?FINAL_PER_NET?56?</vt:lpstr>
      <vt:lpstr>ZARBI!XDO_?FINAL_QUANTITE?53?</vt:lpstr>
      <vt:lpstr>ZARBI!XDO_?FINAL_QUANTITE?54?</vt:lpstr>
      <vt:lpstr>ZARBI!XDO_?FINAL_QUANTITE?55?</vt:lpstr>
      <vt:lpstr>ZARBI!XDO_?FINAL_QUANTITE?56?</vt:lpstr>
      <vt:lpstr>ZARBI!XDO_?IND_02?53?</vt:lpstr>
      <vt:lpstr>ZARBI!XDO_?IND_02?54?</vt:lpstr>
      <vt:lpstr>ZARBI!XDO_?IND_02?55?</vt:lpstr>
      <vt:lpstr>ZARBI!XDO_?IND_02?56?</vt:lpstr>
      <vt:lpstr>ZARBI!XDO_?NAMCNAME?12?</vt:lpstr>
      <vt:lpstr>ZARBI!XDO_?NOVAL?53?</vt:lpstr>
      <vt:lpstr>ZARBI!XDO_?NOVAL?54?</vt:lpstr>
      <vt:lpstr>ZARBI!XDO_?NOVAL?55?</vt:lpstr>
      <vt:lpstr>ZARBI!XDO_?NOVAL?56?</vt:lpstr>
      <vt:lpstr>ZARBI!XDO_?NPTF?12?</vt:lpstr>
      <vt:lpstr>ZARBI!XDO_?RATING?53?</vt:lpstr>
      <vt:lpstr>ZARBI!XDO_?RATING?54?</vt:lpstr>
      <vt:lpstr>ZARBI!XDO_?RATING?55?</vt:lpstr>
      <vt:lpstr>ZARBI!XDO_?RATING?56?</vt:lpstr>
      <vt:lpstr>ZARBI!XDO_?TITL?12?</vt:lpstr>
      <vt:lpstr>ZARBI!XDO_?YTM?53?</vt:lpstr>
      <vt:lpstr>ZARBI!XDO_?YTM?54?</vt:lpstr>
      <vt:lpstr>ZARBI!XDO_?YTM?55?</vt:lpstr>
      <vt:lpstr>ZARBI!XDO_?YTM?56?</vt:lpstr>
      <vt:lpstr>ZARBI!XDO_GROUP_?G_2?12?</vt:lpstr>
      <vt:lpstr>ZARBI!XDO_GROUP_?G_3?12?</vt:lpstr>
      <vt:lpstr>ZARBI!XDO_GROUP_?G_4?53?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2026-09-09T16:06:16Z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2026-09-02T09:30:23Z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11a4f203-725b-4640-8d71-f7dadd93bac3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